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725" windowHeight="7530"/>
  </bookViews>
  <sheets>
    <sheet name="Rittkarusell2013" sheetId="1" r:id="rId1"/>
  </sheets>
  <calcPr calcId="145621"/>
</workbook>
</file>

<file path=xl/calcChain.xml><?xml version="1.0" encoding="utf-8"?>
<calcChain xmlns="http://schemas.openxmlformats.org/spreadsheetml/2006/main">
  <c r="J98" i="1" l="1"/>
  <c r="J92" i="1"/>
  <c r="J75" i="1"/>
  <c r="K98" i="1"/>
  <c r="L98" i="1"/>
  <c r="M98" i="1"/>
  <c r="N98" i="1"/>
  <c r="K92" i="1"/>
  <c r="L92" i="1"/>
  <c r="M92" i="1"/>
  <c r="N92" i="1"/>
  <c r="K75" i="1"/>
  <c r="L75" i="1"/>
  <c r="M75" i="1"/>
  <c r="N75" i="1"/>
  <c r="O92" i="1" l="1"/>
  <c r="O75" i="1"/>
  <c r="O98" i="1"/>
  <c r="J34" i="1"/>
  <c r="K34" i="1"/>
  <c r="L34" i="1"/>
  <c r="M34" i="1"/>
  <c r="N34" i="1"/>
  <c r="J17" i="1"/>
  <c r="K17" i="1"/>
  <c r="L17" i="1"/>
  <c r="M17" i="1"/>
  <c r="N17" i="1"/>
  <c r="J18" i="1"/>
  <c r="K18" i="1"/>
  <c r="L18" i="1"/>
  <c r="M18" i="1"/>
  <c r="N18" i="1"/>
  <c r="J26" i="1"/>
  <c r="K26" i="1"/>
  <c r="L26" i="1"/>
  <c r="M26" i="1"/>
  <c r="N26" i="1"/>
  <c r="J56" i="1"/>
  <c r="K56" i="1"/>
  <c r="L56" i="1"/>
  <c r="M56" i="1"/>
  <c r="N56" i="1"/>
  <c r="J48" i="1"/>
  <c r="K48" i="1"/>
  <c r="L48" i="1"/>
  <c r="M48" i="1"/>
  <c r="N48" i="1"/>
  <c r="J9" i="1"/>
  <c r="K9" i="1"/>
  <c r="L9" i="1"/>
  <c r="M9" i="1"/>
  <c r="N9" i="1"/>
  <c r="J40" i="1"/>
  <c r="K40" i="1"/>
  <c r="L40" i="1"/>
  <c r="M40" i="1"/>
  <c r="N40" i="1"/>
  <c r="J45" i="1"/>
  <c r="K45" i="1"/>
  <c r="L45" i="1"/>
  <c r="M45" i="1"/>
  <c r="N45" i="1"/>
  <c r="J59" i="1"/>
  <c r="K59" i="1"/>
  <c r="L59" i="1"/>
  <c r="M59" i="1"/>
  <c r="N59" i="1"/>
  <c r="J81" i="1"/>
  <c r="K81" i="1"/>
  <c r="L81" i="1"/>
  <c r="M81" i="1"/>
  <c r="N81" i="1"/>
  <c r="J73" i="1"/>
  <c r="K73" i="1"/>
  <c r="L73" i="1"/>
  <c r="M73" i="1"/>
  <c r="N73" i="1"/>
  <c r="J89" i="1"/>
  <c r="K89" i="1"/>
  <c r="L89" i="1"/>
  <c r="M89" i="1"/>
  <c r="N89" i="1"/>
  <c r="J39" i="1"/>
  <c r="K39" i="1"/>
  <c r="L39" i="1"/>
  <c r="M39" i="1"/>
  <c r="N39" i="1"/>
  <c r="J42" i="1"/>
  <c r="K42" i="1"/>
  <c r="L42" i="1"/>
  <c r="M42" i="1"/>
  <c r="N42" i="1"/>
  <c r="J109" i="1"/>
  <c r="K109" i="1"/>
  <c r="L109" i="1"/>
  <c r="M109" i="1"/>
  <c r="N109" i="1"/>
  <c r="J72" i="1"/>
  <c r="K72" i="1"/>
  <c r="L72" i="1"/>
  <c r="M72" i="1"/>
  <c r="N72" i="1"/>
  <c r="J104" i="1"/>
  <c r="K104" i="1"/>
  <c r="L104" i="1"/>
  <c r="M104" i="1"/>
  <c r="N104" i="1"/>
  <c r="J101" i="1"/>
  <c r="K101" i="1"/>
  <c r="L101" i="1"/>
  <c r="M101" i="1"/>
  <c r="N101" i="1"/>
  <c r="J55" i="1"/>
  <c r="K55" i="1"/>
  <c r="L55" i="1"/>
  <c r="M55" i="1"/>
  <c r="N55" i="1"/>
  <c r="J115" i="1"/>
  <c r="K115" i="1"/>
  <c r="L115" i="1"/>
  <c r="M115" i="1"/>
  <c r="N115" i="1"/>
  <c r="J70" i="1"/>
  <c r="K70" i="1"/>
  <c r="L70" i="1"/>
  <c r="M70" i="1"/>
  <c r="N70" i="1"/>
  <c r="J102" i="1"/>
  <c r="K102" i="1"/>
  <c r="L102" i="1"/>
  <c r="M102" i="1"/>
  <c r="N102" i="1"/>
  <c r="J27" i="1"/>
  <c r="K27" i="1"/>
  <c r="L27" i="1"/>
  <c r="M27" i="1"/>
  <c r="N27" i="1"/>
  <c r="J113" i="1"/>
  <c r="K113" i="1"/>
  <c r="L113" i="1"/>
  <c r="M113" i="1"/>
  <c r="N113" i="1"/>
  <c r="J71" i="1"/>
  <c r="K71" i="1"/>
  <c r="L71" i="1"/>
  <c r="M71" i="1"/>
  <c r="N71" i="1"/>
  <c r="J12" i="1"/>
  <c r="K12" i="1"/>
  <c r="L12" i="1"/>
  <c r="M12" i="1"/>
  <c r="N12" i="1"/>
  <c r="J10" i="1"/>
  <c r="K10" i="1"/>
  <c r="L10" i="1"/>
  <c r="M10" i="1"/>
  <c r="N10" i="1"/>
  <c r="J19" i="1"/>
  <c r="K19" i="1"/>
  <c r="L19" i="1"/>
  <c r="M19" i="1"/>
  <c r="N19" i="1"/>
  <c r="J65" i="1"/>
  <c r="K65" i="1"/>
  <c r="L65" i="1"/>
  <c r="M65" i="1"/>
  <c r="N65" i="1"/>
  <c r="J83" i="1"/>
  <c r="K83" i="1"/>
  <c r="L83" i="1"/>
  <c r="M83" i="1"/>
  <c r="N83" i="1"/>
  <c r="J21" i="1"/>
  <c r="K21" i="1"/>
  <c r="L21" i="1"/>
  <c r="M21" i="1"/>
  <c r="N21" i="1"/>
  <c r="J28" i="1"/>
  <c r="K28" i="1"/>
  <c r="L28" i="1"/>
  <c r="M28" i="1"/>
  <c r="N28" i="1"/>
  <c r="J80" i="1"/>
  <c r="K80" i="1"/>
  <c r="L80" i="1"/>
  <c r="M80" i="1"/>
  <c r="N80" i="1"/>
  <c r="J32" i="1"/>
  <c r="K32" i="1"/>
  <c r="L32" i="1"/>
  <c r="M32" i="1"/>
  <c r="N32" i="1"/>
  <c r="J60" i="1"/>
  <c r="K60" i="1"/>
  <c r="L60" i="1"/>
  <c r="M60" i="1"/>
  <c r="N60" i="1"/>
  <c r="J61" i="1"/>
  <c r="K61" i="1"/>
  <c r="L61" i="1"/>
  <c r="M61" i="1"/>
  <c r="N61" i="1"/>
  <c r="J7" i="1"/>
  <c r="K7" i="1"/>
  <c r="L7" i="1"/>
  <c r="M7" i="1"/>
  <c r="N7" i="1"/>
  <c r="J44" i="1"/>
  <c r="K44" i="1"/>
  <c r="L44" i="1"/>
  <c r="M44" i="1"/>
  <c r="N44" i="1"/>
  <c r="J88" i="1"/>
  <c r="K88" i="1"/>
  <c r="L88" i="1"/>
  <c r="M88" i="1"/>
  <c r="N88" i="1"/>
  <c r="J85" i="1"/>
  <c r="K85" i="1"/>
  <c r="L85" i="1"/>
  <c r="M85" i="1"/>
  <c r="N85" i="1"/>
  <c r="J114" i="1"/>
  <c r="K114" i="1"/>
  <c r="L114" i="1"/>
  <c r="M114" i="1"/>
  <c r="N114" i="1"/>
  <c r="J36" i="1"/>
  <c r="K36" i="1"/>
  <c r="L36" i="1"/>
  <c r="M36" i="1"/>
  <c r="N36" i="1"/>
  <c r="J78" i="1"/>
  <c r="K78" i="1"/>
  <c r="L78" i="1"/>
  <c r="M78" i="1"/>
  <c r="N78" i="1"/>
  <c r="J97" i="1"/>
  <c r="K97" i="1"/>
  <c r="L97" i="1"/>
  <c r="M97" i="1"/>
  <c r="N97" i="1"/>
  <c r="J94" i="1"/>
  <c r="K94" i="1"/>
  <c r="L94" i="1"/>
  <c r="M94" i="1"/>
  <c r="N94" i="1"/>
  <c r="J25" i="1"/>
  <c r="K25" i="1"/>
  <c r="L25" i="1"/>
  <c r="M25" i="1"/>
  <c r="N25" i="1"/>
  <c r="J33" i="1"/>
  <c r="K33" i="1"/>
  <c r="L33" i="1"/>
  <c r="M33" i="1"/>
  <c r="N33" i="1"/>
  <c r="J50" i="1"/>
  <c r="K50" i="1"/>
  <c r="L50" i="1"/>
  <c r="M50" i="1"/>
  <c r="N50" i="1"/>
  <c r="J108" i="1"/>
  <c r="K108" i="1"/>
  <c r="L108" i="1"/>
  <c r="M108" i="1"/>
  <c r="N108" i="1"/>
  <c r="J11" i="1"/>
  <c r="K11" i="1"/>
  <c r="L11" i="1"/>
  <c r="M11" i="1"/>
  <c r="N11" i="1"/>
  <c r="J112" i="1"/>
  <c r="K112" i="1"/>
  <c r="L112" i="1"/>
  <c r="M112" i="1"/>
  <c r="N112" i="1"/>
  <c r="J46" i="1"/>
  <c r="K46" i="1"/>
  <c r="L46" i="1"/>
  <c r="M46" i="1"/>
  <c r="N46" i="1"/>
  <c r="J95" i="1"/>
  <c r="K95" i="1"/>
  <c r="L95" i="1"/>
  <c r="M95" i="1"/>
  <c r="N95" i="1"/>
  <c r="J74" i="1"/>
  <c r="K74" i="1"/>
  <c r="L74" i="1"/>
  <c r="M74" i="1"/>
  <c r="N74" i="1"/>
  <c r="J87" i="1"/>
  <c r="K87" i="1"/>
  <c r="L87" i="1"/>
  <c r="M87" i="1"/>
  <c r="N87" i="1"/>
  <c r="J43" i="1"/>
  <c r="K43" i="1"/>
  <c r="L43" i="1"/>
  <c r="M43" i="1"/>
  <c r="N43" i="1"/>
  <c r="J64" i="1"/>
  <c r="K64" i="1"/>
  <c r="L64" i="1"/>
  <c r="M64" i="1"/>
  <c r="N64" i="1"/>
  <c r="J69" i="1"/>
  <c r="K69" i="1"/>
  <c r="L69" i="1"/>
  <c r="M69" i="1"/>
  <c r="N69" i="1"/>
  <c r="O2" i="1"/>
  <c r="K117" i="1"/>
  <c r="L117" i="1"/>
  <c r="M117" i="1"/>
  <c r="N117" i="1"/>
  <c r="K23" i="1"/>
  <c r="L23" i="1"/>
  <c r="M23" i="1"/>
  <c r="N23" i="1"/>
  <c r="K54" i="1"/>
  <c r="L54" i="1"/>
  <c r="M54" i="1"/>
  <c r="N54" i="1"/>
  <c r="K90" i="1"/>
  <c r="L90" i="1"/>
  <c r="M90" i="1"/>
  <c r="N90" i="1"/>
  <c r="K15" i="1"/>
  <c r="L15" i="1"/>
  <c r="M15" i="1"/>
  <c r="N15" i="1"/>
  <c r="K57" i="1"/>
  <c r="L57" i="1"/>
  <c r="M57" i="1"/>
  <c r="N57" i="1"/>
  <c r="K5" i="1"/>
  <c r="L5" i="1"/>
  <c r="M5" i="1"/>
  <c r="N5" i="1"/>
  <c r="K51" i="1"/>
  <c r="L51" i="1"/>
  <c r="M51" i="1"/>
  <c r="N51" i="1"/>
  <c r="K14" i="1"/>
  <c r="L14" i="1"/>
  <c r="M14" i="1"/>
  <c r="N14" i="1"/>
  <c r="K16" i="1"/>
  <c r="L16" i="1"/>
  <c r="M16" i="1"/>
  <c r="N16" i="1"/>
  <c r="K41" i="1"/>
  <c r="L41" i="1"/>
  <c r="M41" i="1"/>
  <c r="N41" i="1"/>
  <c r="K37" i="1"/>
  <c r="L37" i="1"/>
  <c r="M37" i="1"/>
  <c r="N37" i="1"/>
  <c r="K105" i="1"/>
  <c r="L105" i="1"/>
  <c r="M105" i="1"/>
  <c r="N105" i="1"/>
  <c r="K110" i="1"/>
  <c r="L110" i="1"/>
  <c r="M110" i="1"/>
  <c r="N110" i="1"/>
  <c r="K8" i="1"/>
  <c r="L8" i="1"/>
  <c r="M8" i="1"/>
  <c r="N8" i="1"/>
  <c r="K67" i="1"/>
  <c r="L67" i="1"/>
  <c r="M67" i="1"/>
  <c r="N67" i="1"/>
  <c r="K118" i="1"/>
  <c r="L118" i="1"/>
  <c r="M118" i="1"/>
  <c r="N118" i="1"/>
  <c r="K35" i="1"/>
  <c r="L35" i="1"/>
  <c r="M35" i="1"/>
  <c r="N35" i="1"/>
  <c r="K76" i="1"/>
  <c r="L76" i="1"/>
  <c r="M76" i="1"/>
  <c r="N76" i="1"/>
  <c r="K20" i="1"/>
  <c r="L20" i="1"/>
  <c r="M20" i="1"/>
  <c r="N20" i="1"/>
  <c r="K116" i="1"/>
  <c r="L116" i="1"/>
  <c r="M116" i="1"/>
  <c r="N116" i="1"/>
  <c r="K30" i="1"/>
  <c r="L30" i="1"/>
  <c r="M30" i="1"/>
  <c r="N30" i="1"/>
  <c r="K84" i="1"/>
  <c r="L84" i="1"/>
  <c r="M84" i="1"/>
  <c r="N84" i="1"/>
  <c r="K31" i="1"/>
  <c r="L31" i="1"/>
  <c r="M31" i="1"/>
  <c r="N31" i="1"/>
  <c r="K66" i="1"/>
  <c r="L66" i="1"/>
  <c r="M66" i="1"/>
  <c r="N66" i="1"/>
  <c r="K29" i="1"/>
  <c r="L29" i="1"/>
  <c r="M29" i="1"/>
  <c r="N29" i="1"/>
  <c r="K99" i="1"/>
  <c r="L99" i="1"/>
  <c r="M99" i="1"/>
  <c r="N99" i="1"/>
  <c r="K79" i="1"/>
  <c r="L79" i="1"/>
  <c r="M79" i="1"/>
  <c r="N79" i="1"/>
  <c r="K52" i="1"/>
  <c r="L52" i="1"/>
  <c r="M52" i="1"/>
  <c r="N52" i="1"/>
  <c r="K106" i="1"/>
  <c r="L106" i="1"/>
  <c r="M106" i="1"/>
  <c r="N106" i="1"/>
  <c r="K103" i="1"/>
  <c r="L103" i="1"/>
  <c r="M103" i="1"/>
  <c r="N103" i="1"/>
  <c r="K93" i="1"/>
  <c r="L93" i="1"/>
  <c r="M93" i="1"/>
  <c r="N93" i="1"/>
  <c r="K6" i="1"/>
  <c r="L6" i="1"/>
  <c r="M6" i="1"/>
  <c r="N6" i="1"/>
  <c r="K96" i="1"/>
  <c r="L96" i="1"/>
  <c r="M96" i="1"/>
  <c r="N96" i="1"/>
  <c r="K58" i="1"/>
  <c r="L58" i="1"/>
  <c r="M58" i="1"/>
  <c r="N58" i="1"/>
  <c r="K63" i="1"/>
  <c r="L63" i="1"/>
  <c r="M63" i="1"/>
  <c r="N63" i="1"/>
  <c r="K22" i="1"/>
  <c r="L22" i="1"/>
  <c r="M22" i="1"/>
  <c r="N22" i="1"/>
  <c r="K91" i="1"/>
  <c r="L91" i="1"/>
  <c r="M91" i="1"/>
  <c r="N91" i="1"/>
  <c r="K68" i="1"/>
  <c r="L68" i="1"/>
  <c r="M68" i="1"/>
  <c r="N68" i="1"/>
  <c r="K53" i="1"/>
  <c r="L53" i="1"/>
  <c r="M53" i="1"/>
  <c r="N53" i="1"/>
  <c r="K13" i="1"/>
  <c r="L13" i="1"/>
  <c r="M13" i="1"/>
  <c r="N13" i="1"/>
  <c r="K47" i="1"/>
  <c r="L47" i="1"/>
  <c r="M47" i="1"/>
  <c r="N47" i="1"/>
  <c r="K107" i="1"/>
  <c r="L107" i="1"/>
  <c r="M107" i="1"/>
  <c r="N107" i="1"/>
  <c r="K82" i="1"/>
  <c r="L82" i="1"/>
  <c r="M82" i="1"/>
  <c r="N82" i="1"/>
  <c r="K49" i="1"/>
  <c r="L49" i="1"/>
  <c r="M49" i="1"/>
  <c r="N49" i="1"/>
  <c r="K100" i="1"/>
  <c r="L100" i="1"/>
  <c r="M100" i="1"/>
  <c r="N100" i="1"/>
  <c r="K24" i="1"/>
  <c r="L24" i="1"/>
  <c r="M24" i="1"/>
  <c r="N24" i="1"/>
  <c r="K77" i="1"/>
  <c r="L77" i="1"/>
  <c r="M77" i="1"/>
  <c r="N77" i="1"/>
  <c r="K62" i="1"/>
  <c r="L62" i="1"/>
  <c r="M62" i="1"/>
  <c r="N62" i="1"/>
  <c r="K86" i="1"/>
  <c r="L86" i="1"/>
  <c r="M86" i="1"/>
  <c r="N86" i="1"/>
  <c r="K111" i="1"/>
  <c r="L111" i="1"/>
  <c r="M111" i="1"/>
  <c r="N111" i="1"/>
  <c r="K38" i="1"/>
  <c r="L38" i="1"/>
  <c r="M38" i="1"/>
  <c r="N38" i="1"/>
  <c r="J62" i="1"/>
  <c r="J6" i="1"/>
  <c r="J100" i="1"/>
  <c r="J118" i="1"/>
  <c r="J54" i="1"/>
  <c r="J77" i="1"/>
  <c r="J111" i="1"/>
  <c r="J84" i="1"/>
  <c r="J106" i="1"/>
  <c r="J58" i="1"/>
  <c r="J105" i="1"/>
  <c r="J67" i="1"/>
  <c r="J15" i="1"/>
  <c r="J96" i="1"/>
  <c r="J93" i="1"/>
  <c r="J23" i="1"/>
  <c r="J41" i="1"/>
  <c r="J51" i="1"/>
  <c r="J107" i="1"/>
  <c r="J24" i="1"/>
  <c r="J99" i="1"/>
  <c r="J68" i="1"/>
  <c r="J91" i="1"/>
  <c r="J13" i="1"/>
  <c r="J47" i="1"/>
  <c r="J22" i="1"/>
  <c r="J116" i="1"/>
  <c r="J110" i="1"/>
  <c r="J63" i="1"/>
  <c r="J35" i="1"/>
  <c r="J82" i="1"/>
  <c r="J14" i="1"/>
  <c r="J8" i="1"/>
  <c r="J31" i="1"/>
  <c r="J38" i="1"/>
  <c r="J103" i="1"/>
  <c r="J29" i="1"/>
  <c r="J57" i="1"/>
  <c r="J49" i="1"/>
  <c r="J53" i="1"/>
  <c r="J30" i="1"/>
  <c r="J52" i="1"/>
  <c r="J66" i="1"/>
  <c r="J16" i="1"/>
  <c r="J76" i="1"/>
  <c r="J5" i="1"/>
  <c r="J79" i="1"/>
  <c r="J90" i="1"/>
  <c r="J86" i="1"/>
  <c r="J37" i="1"/>
  <c r="J117" i="1"/>
  <c r="J20" i="1"/>
  <c r="P92" i="1" l="1"/>
  <c r="P98" i="1"/>
  <c r="P75" i="1"/>
  <c r="O86" i="1"/>
  <c r="P86" i="1" s="1"/>
  <c r="O15" i="1"/>
  <c r="P15" i="1" s="1"/>
  <c r="O17" i="1"/>
  <c r="P17" i="1" s="1"/>
  <c r="O34" i="1"/>
  <c r="P34" i="1" s="1"/>
  <c r="O61" i="1"/>
  <c r="P61" i="1" s="1"/>
  <c r="O109" i="1"/>
  <c r="P109" i="1" s="1"/>
  <c r="O88" i="1"/>
  <c r="P88" i="1" s="1"/>
  <c r="O74" i="1"/>
  <c r="P74" i="1" s="1"/>
  <c r="O25" i="1"/>
  <c r="P25" i="1" s="1"/>
  <c r="O36" i="1"/>
  <c r="P36" i="1" s="1"/>
  <c r="O97" i="1"/>
  <c r="P97" i="1" s="1"/>
  <c r="O65" i="1"/>
  <c r="P65" i="1" s="1"/>
  <c r="O32" i="1"/>
  <c r="P32" i="1" s="1"/>
  <c r="O44" i="1"/>
  <c r="P44" i="1" s="1"/>
  <c r="O69" i="1"/>
  <c r="P69" i="1" s="1"/>
  <c r="O46" i="1"/>
  <c r="P46" i="1" s="1"/>
  <c r="O108" i="1"/>
  <c r="P108" i="1" s="1"/>
  <c r="O50" i="1"/>
  <c r="P50" i="1" s="1"/>
  <c r="O28" i="1"/>
  <c r="P28" i="1" s="1"/>
  <c r="O60" i="1"/>
  <c r="P60" i="1" s="1"/>
  <c r="O21" i="1"/>
  <c r="P21" i="1" s="1"/>
  <c r="O7" i="1"/>
  <c r="P7" i="1" s="1"/>
  <c r="O19" i="1"/>
  <c r="P19" i="1" s="1"/>
  <c r="O72" i="1"/>
  <c r="P72" i="1" s="1"/>
  <c r="O10" i="1"/>
  <c r="P10" i="1" s="1"/>
  <c r="O89" i="1"/>
  <c r="P89" i="1" s="1"/>
  <c r="O48" i="1"/>
  <c r="P48" i="1" s="1"/>
  <c r="O56" i="1"/>
  <c r="P56" i="1" s="1"/>
  <c r="O111" i="1"/>
  <c r="P111" i="1" s="1"/>
  <c r="O81" i="1"/>
  <c r="P81" i="1" s="1"/>
  <c r="O102" i="1"/>
  <c r="P102" i="1" s="1"/>
  <c r="O9" i="1"/>
  <c r="P9" i="1" s="1"/>
  <c r="O70" i="1"/>
  <c r="P70" i="1" s="1"/>
  <c r="O62" i="1"/>
  <c r="P62" i="1" s="1"/>
  <c r="O115" i="1"/>
  <c r="P115" i="1" s="1"/>
  <c r="O18" i="1"/>
  <c r="P18" i="1" s="1"/>
  <c r="O42" i="1"/>
  <c r="P42" i="1" s="1"/>
  <c r="O73" i="1"/>
  <c r="P73" i="1" s="1"/>
  <c r="O77" i="1"/>
  <c r="P77" i="1" s="1"/>
  <c r="O24" i="1"/>
  <c r="P24" i="1" s="1"/>
  <c r="O100" i="1"/>
  <c r="P100" i="1" s="1"/>
  <c r="O49" i="1"/>
  <c r="P49" i="1" s="1"/>
  <c r="O82" i="1"/>
  <c r="P82" i="1" s="1"/>
  <c r="O107" i="1"/>
  <c r="P107" i="1" s="1"/>
  <c r="O47" i="1"/>
  <c r="P47" i="1" s="1"/>
  <c r="O13" i="1"/>
  <c r="P13" i="1" s="1"/>
  <c r="O53" i="1"/>
  <c r="P53" i="1" s="1"/>
  <c r="O68" i="1"/>
  <c r="P68" i="1" s="1"/>
  <c r="O91" i="1"/>
  <c r="P91" i="1" s="1"/>
  <c r="O22" i="1"/>
  <c r="P22" i="1" s="1"/>
  <c r="O63" i="1"/>
  <c r="P63" i="1" s="1"/>
  <c r="O58" i="1"/>
  <c r="P58" i="1" s="1"/>
  <c r="O96" i="1"/>
  <c r="P96" i="1" s="1"/>
  <c r="O6" i="1"/>
  <c r="P6" i="1" s="1"/>
  <c r="O93" i="1"/>
  <c r="P93" i="1" s="1"/>
  <c r="O103" i="1"/>
  <c r="P103" i="1" s="1"/>
  <c r="O106" i="1"/>
  <c r="P106" i="1" s="1"/>
  <c r="O52" i="1"/>
  <c r="P52" i="1" s="1"/>
  <c r="O79" i="1"/>
  <c r="P79" i="1" s="1"/>
  <c r="O99" i="1"/>
  <c r="P99" i="1" s="1"/>
  <c r="O29" i="1"/>
  <c r="P29" i="1" s="1"/>
  <c r="O66" i="1"/>
  <c r="P66" i="1" s="1"/>
  <c r="O31" i="1"/>
  <c r="P31" i="1" s="1"/>
  <c r="O84" i="1"/>
  <c r="P84" i="1" s="1"/>
  <c r="O30" i="1"/>
  <c r="P30" i="1" s="1"/>
  <c r="O116" i="1"/>
  <c r="P116" i="1" s="1"/>
  <c r="O20" i="1"/>
  <c r="P20" i="1" s="1"/>
  <c r="O76" i="1"/>
  <c r="P76" i="1" s="1"/>
  <c r="O35" i="1"/>
  <c r="P35" i="1" s="1"/>
  <c r="O118" i="1"/>
  <c r="P118" i="1" s="1"/>
  <c r="O67" i="1"/>
  <c r="P67" i="1" s="1"/>
  <c r="O8" i="1"/>
  <c r="P8" i="1" s="1"/>
  <c r="O110" i="1"/>
  <c r="P110" i="1" s="1"/>
  <c r="O105" i="1"/>
  <c r="P105" i="1" s="1"/>
  <c r="O37" i="1"/>
  <c r="P37" i="1" s="1"/>
  <c r="O41" i="1"/>
  <c r="P41" i="1" s="1"/>
  <c r="O16" i="1"/>
  <c r="P16" i="1" s="1"/>
  <c r="O14" i="1"/>
  <c r="P14" i="1" s="1"/>
  <c r="O51" i="1"/>
  <c r="P51" i="1" s="1"/>
  <c r="O5" i="1"/>
  <c r="P5" i="1" s="1"/>
  <c r="O57" i="1"/>
  <c r="P57" i="1" s="1"/>
  <c r="O90" i="1"/>
  <c r="P90" i="1" s="1"/>
  <c r="O54" i="1"/>
  <c r="P54" i="1" s="1"/>
  <c r="O23" i="1"/>
  <c r="P23" i="1" s="1"/>
  <c r="O117" i="1"/>
  <c r="P117" i="1" s="1"/>
  <c r="O38" i="1"/>
  <c r="P38" i="1" s="1"/>
  <c r="O43" i="1"/>
  <c r="P43" i="1" s="1"/>
  <c r="O87" i="1"/>
  <c r="P87" i="1" s="1"/>
  <c r="O95" i="1"/>
  <c r="P95" i="1" s="1"/>
  <c r="O11" i="1"/>
  <c r="P11" i="1" s="1"/>
  <c r="O33" i="1"/>
  <c r="P33" i="1" s="1"/>
  <c r="O114" i="1"/>
  <c r="P114" i="1" s="1"/>
  <c r="O94" i="1"/>
  <c r="P94" i="1" s="1"/>
  <c r="O80" i="1"/>
  <c r="P80" i="1" s="1"/>
  <c r="O78" i="1"/>
  <c r="P78" i="1" s="1"/>
  <c r="O85" i="1"/>
  <c r="P85" i="1" s="1"/>
  <c r="O27" i="1"/>
  <c r="P27" i="1" s="1"/>
  <c r="O55" i="1"/>
  <c r="P55" i="1" s="1"/>
  <c r="O71" i="1"/>
  <c r="P71" i="1" s="1"/>
  <c r="O101" i="1"/>
  <c r="P101" i="1" s="1"/>
  <c r="O59" i="1"/>
  <c r="P59" i="1" s="1"/>
  <c r="O104" i="1"/>
  <c r="P104" i="1" s="1"/>
  <c r="O83" i="1"/>
  <c r="P83" i="1" s="1"/>
  <c r="O12" i="1"/>
  <c r="P12" i="1" s="1"/>
  <c r="O45" i="1"/>
  <c r="P45" i="1" s="1"/>
  <c r="O39" i="1"/>
  <c r="P39" i="1" s="1"/>
  <c r="O40" i="1"/>
  <c r="P40" i="1" s="1"/>
  <c r="O26" i="1"/>
  <c r="P26" i="1" s="1"/>
  <c r="O113" i="1"/>
  <c r="P113" i="1" s="1"/>
  <c r="O64" i="1"/>
  <c r="P64" i="1" s="1"/>
  <c r="O112" i="1"/>
  <c r="P112" i="1" s="1"/>
</calcChain>
</file>

<file path=xl/sharedStrings.xml><?xml version="1.0" encoding="utf-8"?>
<sst xmlns="http://schemas.openxmlformats.org/spreadsheetml/2006/main" count="345" uniqueCount="182">
  <si>
    <t>Klasse</t>
  </si>
  <si>
    <t>Klubb</t>
  </si>
  <si>
    <t>S.nr.</t>
  </si>
  <si>
    <t>Høiås</t>
  </si>
  <si>
    <t>Berg</t>
  </si>
  <si>
    <t>Ormtjern</t>
  </si>
  <si>
    <t>Aremark</t>
  </si>
  <si>
    <t>Fornavn</t>
  </si>
  <si>
    <t>Etternavn</t>
  </si>
  <si>
    <t>Antall</t>
  </si>
  <si>
    <t>Seedingtid</t>
  </si>
  <si>
    <t>Vinnertider</t>
  </si>
  <si>
    <t>Gjennomsnitt av 3 beste</t>
  </si>
  <si>
    <t>Gjennomsnittlig vinnertid</t>
  </si>
  <si>
    <t>Prosent av vinner</t>
  </si>
  <si>
    <t>HCK</t>
  </si>
  <si>
    <t>K 17-29</t>
  </si>
  <si>
    <t>K 30-39</t>
  </si>
  <si>
    <t>K 40-49</t>
  </si>
  <si>
    <t>K 50-59</t>
  </si>
  <si>
    <t>M 17-29</t>
  </si>
  <si>
    <t>M 30-39</t>
  </si>
  <si>
    <t>M 40-49</t>
  </si>
  <si>
    <t>M 50-59</t>
  </si>
  <si>
    <t>M 60-69</t>
  </si>
  <si>
    <t>HALDEN CK</t>
  </si>
  <si>
    <t>CK ØST</t>
  </si>
  <si>
    <t>TEAM SPENST</t>
  </si>
  <si>
    <t>MOSS CK</t>
  </si>
  <si>
    <t>SARPSBORG SYKKEL KLUBB</t>
  </si>
  <si>
    <t>VEGARD HALVORSEN</t>
  </si>
  <si>
    <t>WSRR</t>
  </si>
  <si>
    <t>FOLLO SK</t>
  </si>
  <si>
    <t xml:space="preserve">SKIPTVET IL </t>
  </si>
  <si>
    <t>SARPSBORG SK</t>
  </si>
  <si>
    <t>HALDEN SKIKLUBB / SKI + VELO-CENTER</t>
  </si>
  <si>
    <t>SKJEBERG CK</t>
  </si>
  <si>
    <t>TEAM FLYT</t>
  </si>
  <si>
    <t>HALDEN CK / SPENST</t>
  </si>
  <si>
    <t>SPENST HALDEN</t>
  </si>
  <si>
    <t>TEAM SLOW MOTION</t>
  </si>
  <si>
    <t>TEAM BIKESTER</t>
  </si>
  <si>
    <t>TEAM SPENST GRENSERITTET</t>
  </si>
  <si>
    <t>AMESTO</t>
  </si>
  <si>
    <t>TEAM SPENST HALDEN</t>
  </si>
  <si>
    <t>BLU ACCIAIO</t>
  </si>
  <si>
    <t>HALDEN SKIKLUBB</t>
  </si>
  <si>
    <t>LØRENSKOG CK</t>
  </si>
  <si>
    <t>KOLBOTN SK</t>
  </si>
  <si>
    <t>TEAM BIKESTAR</t>
  </si>
  <si>
    <t>TEAM RYNKEBY HCK</t>
  </si>
  <si>
    <t>RAKKESTAD SYKKELKLUBB</t>
  </si>
  <si>
    <t>SOON CK</t>
  </si>
  <si>
    <t>IF BIL</t>
  </si>
  <si>
    <t>SARPSBORG SYKLEKLUBB</t>
  </si>
  <si>
    <t>BANDAK BIL</t>
  </si>
  <si>
    <t>DRIV IL SYKKEL</t>
  </si>
  <si>
    <t>HCK/ BORREGAARD</t>
  </si>
  <si>
    <t>TEAM LEIF GRIMSRUD</t>
  </si>
  <si>
    <t>HØLAND SK</t>
  </si>
  <si>
    <t>SARPSBORG  SYKLEKLUBB</t>
  </si>
  <si>
    <t>TFL</t>
  </si>
  <si>
    <t>HALDEN KOMMUNE</t>
  </si>
  <si>
    <t>DFI</t>
  </si>
  <si>
    <t>SARPSBORG SYKLEKUBB/ VARTEIG IL</t>
  </si>
  <si>
    <t>AREMARK IF, SP.BANK 1 ØSTF. AKERSH.</t>
  </si>
  <si>
    <t>SKJEBERG SYKLEKLUBB</t>
  </si>
  <si>
    <t>Ina Bergstrøm</t>
  </si>
  <si>
    <t>Stine Elvira Syversen</t>
  </si>
  <si>
    <t>Aase-Mari Breda</t>
  </si>
  <si>
    <t>Gro Borchgrevink</t>
  </si>
  <si>
    <t>Mia Winås</t>
  </si>
  <si>
    <t>Axel Dannevig</t>
  </si>
  <si>
    <t>Jens Andrè Bønøgård</t>
  </si>
  <si>
    <t>Anders Fladeby</t>
  </si>
  <si>
    <t>Ole-Jørgen Ekeli</t>
  </si>
  <si>
    <t>Victor Borge Svendsen</t>
  </si>
  <si>
    <t>Mats Disenbroen</t>
  </si>
  <si>
    <t>Thomas Hugo-Vestby</t>
  </si>
  <si>
    <t>Vegard Halvorsen</t>
  </si>
  <si>
    <t>Stian Kristiansen</t>
  </si>
  <si>
    <t>Stian Lie</t>
  </si>
  <si>
    <t>Håvard Martinsen</t>
  </si>
  <si>
    <t>Petter Bernhard Huth</t>
  </si>
  <si>
    <t>Henrik Mathisen</t>
  </si>
  <si>
    <t>Bjørn Roger Gjellebæk</t>
  </si>
  <si>
    <t>Rolf Wermelinger</t>
  </si>
  <si>
    <t>Øyvind Nicolaisen</t>
  </si>
  <si>
    <t>Tore Syverstad</t>
  </si>
  <si>
    <t>Frode Bokerød</t>
  </si>
  <si>
    <t>Martin Mikalsen</t>
  </si>
  <si>
    <t>Jørn Holøyen</t>
  </si>
  <si>
    <t xml:space="preserve">Bernt Syversen </t>
  </si>
  <si>
    <t>Steinar Holt</t>
  </si>
  <si>
    <t>Lars-Christian Strålsund Stylo</t>
  </si>
  <si>
    <t>Anders Viken</t>
  </si>
  <si>
    <t>Frode Langvik</t>
  </si>
  <si>
    <t>Svein Kristiansen</t>
  </si>
  <si>
    <t>Jon Hofgaard</t>
  </si>
  <si>
    <t>Jørgen Korsæth</t>
  </si>
  <si>
    <t>Patrick Eriksen</t>
  </si>
  <si>
    <t>Erik Magnus Melin</t>
  </si>
  <si>
    <t>Stian Nielsen</t>
  </si>
  <si>
    <t>Daniel Bruun</t>
  </si>
  <si>
    <t>Christer Wille</t>
  </si>
  <si>
    <t>Jørn Hansen</t>
  </si>
  <si>
    <t>Kjell Arne Johansen</t>
  </si>
  <si>
    <t>Per Kristian Baarstad</t>
  </si>
  <si>
    <t>Herman Kolås</t>
  </si>
  <si>
    <t>Vidar Fagereng</t>
  </si>
  <si>
    <t>Håvard Gondrosen</t>
  </si>
  <si>
    <t>Kristoffer Gjørven</t>
  </si>
  <si>
    <t>Marius Bekkevold</t>
  </si>
  <si>
    <t>Audun Holt</t>
  </si>
  <si>
    <t>Ronny Romejon</t>
  </si>
  <si>
    <t>Isaac Oseland</t>
  </si>
  <si>
    <t>Lasse Tjernsbekk</t>
  </si>
  <si>
    <t>Henrik Norum</t>
  </si>
  <si>
    <t>Glenn Røisgaard</t>
  </si>
  <si>
    <t>Tommy Jørgensen</t>
  </si>
  <si>
    <t>Fredrik Martinsen</t>
  </si>
  <si>
    <t>Bård Sundberg</t>
  </si>
  <si>
    <t>Jørn Minge</t>
  </si>
  <si>
    <t>Ståle Bjerkeng</t>
  </si>
  <si>
    <t>Morten Andersen</t>
  </si>
  <si>
    <t>Tom Disenbroen</t>
  </si>
  <si>
    <t>Roald Kirkengen</t>
  </si>
  <si>
    <t>Rolf-Arne Skaug</t>
  </si>
  <si>
    <t>Rune Nygård</t>
  </si>
  <si>
    <t>Heine Antonio Moen</t>
  </si>
  <si>
    <t>Per-Herman Puck</t>
  </si>
  <si>
    <t>Ole Gunnar Jakobsen</t>
  </si>
  <si>
    <t>Lasse Hording</t>
  </si>
  <si>
    <t>Philip Reier</t>
  </si>
  <si>
    <t>Ulf Ellingsen</t>
  </si>
  <si>
    <t>Lars Granly</t>
  </si>
  <si>
    <t>Tor-Egil Lerjemark</t>
  </si>
  <si>
    <t>Ole Henrik Aakeberg</t>
  </si>
  <si>
    <t>Bjørn Olac Sætra</t>
  </si>
  <si>
    <t>Jørn Gisle Magnussen</t>
  </si>
  <si>
    <t>Bjørn Rogndalen</t>
  </si>
  <si>
    <t>Sigmund Larsen</t>
  </si>
  <si>
    <t>Gunnar Evenset</t>
  </si>
  <si>
    <t>Jørn Kihl</t>
  </si>
  <si>
    <t>Per-Kristian Gundrosen</t>
  </si>
  <si>
    <t>Pål Markus Berg</t>
  </si>
  <si>
    <t>Erik Jensen</t>
  </si>
  <si>
    <t>Claus Gulbrandsen</t>
  </si>
  <si>
    <t>Roy Arne Bysveen</t>
  </si>
  <si>
    <t>Knut Arild Breda</t>
  </si>
  <si>
    <t>Arve Årvik</t>
  </si>
  <si>
    <t>Tommy Kruse</t>
  </si>
  <si>
    <t>Dag Sundberg</t>
  </si>
  <si>
    <t>Tor Magnus Fagermo</t>
  </si>
  <si>
    <t>Jan Simen Andersen</t>
  </si>
  <si>
    <t>Roy-Henning Olsen</t>
  </si>
  <si>
    <t>Kjell Hagen</t>
  </si>
  <si>
    <t>Roar Karlsen</t>
  </si>
  <si>
    <t>Arild Bunes</t>
  </si>
  <si>
    <t>Vidar Lundblad</t>
  </si>
  <si>
    <t>Terje Bjerkrheim</t>
  </si>
  <si>
    <t>Andreas Bye</t>
  </si>
  <si>
    <t>Øystein Kongsbakk</t>
  </si>
  <si>
    <t>Aanon Røring</t>
  </si>
  <si>
    <t>Svein Svendsen</t>
  </si>
  <si>
    <t>Jan Erik Finnerud</t>
  </si>
  <si>
    <t>Arild Vestby</t>
  </si>
  <si>
    <t>Per-Arne Christoffersen</t>
  </si>
  <si>
    <t>Stein Jøtul Simensen</t>
  </si>
  <si>
    <t>Stein Aamot</t>
  </si>
  <si>
    <t>Rune Grandahl</t>
  </si>
  <si>
    <t>Finn Jørgen Ekeli</t>
  </si>
  <si>
    <t>Ulf Bjerknes</t>
  </si>
  <si>
    <t>Roger Gulvik</t>
  </si>
  <si>
    <t>Evert Kruithof</t>
  </si>
  <si>
    <t>Emil Eng</t>
  </si>
  <si>
    <t>Bjørn Vidar Huuse</t>
  </si>
  <si>
    <t>Einar Kr. Lunde</t>
  </si>
  <si>
    <t>Knut Ulsrød</t>
  </si>
  <si>
    <t>Bjørn Mathiesen</t>
  </si>
  <si>
    <t>Steinar Bergstrøm</t>
  </si>
  <si>
    <t>Seedingutregning HA-karusellen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</si>
</sst>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:ss;@"/>
  </numFmts>
  <fonts count="9" x14ac:knownFonts="1">
    <font>
      <sz val="10"/>
      <name val="Arial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b/>
      <sz val="18"/>
      <name val="Arial"/>
      <family val="2"/>
    </font>
    <font>
      <sz val="8.5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right"/>
    </xf>
    <xf numFmtId="46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protection locked="0"/>
    </xf>
    <xf numFmtId="21" fontId="3" fillId="0" borderId="0" xfId="0" applyNumberFormat="1" applyFont="1" applyBorder="1" applyAlignment="1">
      <alignment horizontal="right"/>
    </xf>
    <xf numFmtId="21" fontId="3" fillId="0" borderId="0" xfId="0" applyNumberFormat="1" applyFont="1" applyBorder="1"/>
    <xf numFmtId="165" fontId="3" fillId="0" borderId="0" xfId="0" applyNumberFormat="1" applyFont="1" applyBorder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21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46" fontId="3" fillId="2" borderId="0" xfId="0" applyNumberFormat="1" applyFont="1" applyFill="1" applyBorder="1"/>
    <xf numFmtId="165" fontId="3" fillId="2" borderId="0" xfId="0" applyNumberFormat="1" applyFont="1" applyFill="1" applyBorder="1"/>
    <xf numFmtId="21" fontId="3" fillId="2" borderId="0" xfId="0" applyNumberFormat="1" applyFont="1" applyFill="1" applyBorder="1"/>
    <xf numFmtId="21" fontId="3" fillId="2" borderId="0" xfId="0" applyNumberFormat="1" applyFont="1" applyFill="1" applyBorder="1" applyAlignment="1">
      <alignment horizontal="right"/>
    </xf>
    <xf numFmtId="0" fontId="2" fillId="6" borderId="0" xfId="0" applyFont="1" applyFill="1" applyBorder="1"/>
    <xf numFmtId="0" fontId="5" fillId="0" borderId="0" xfId="0" applyFont="1" applyBorder="1" applyAlignment="1">
      <alignment horizontal="left"/>
    </xf>
    <xf numFmtId="2" fontId="3" fillId="0" borderId="0" xfId="0" applyNumberFormat="1" applyFont="1" applyBorder="1"/>
    <xf numFmtId="2" fontId="6" fillId="0" borderId="0" xfId="0" applyNumberFormat="1" applyFont="1" applyFill="1" applyBorder="1"/>
    <xf numFmtId="21" fontId="3" fillId="3" borderId="0" xfId="0" applyNumberFormat="1" applyFont="1" applyFill="1" applyBorder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/>
    <xf numFmtId="21" fontId="0" fillId="0" borderId="0" xfId="0" applyNumberFormat="1" applyFill="1" applyBorder="1"/>
    <xf numFmtId="21" fontId="8" fillId="0" borderId="0" xfId="0" applyNumberFormat="1" applyFont="1"/>
    <xf numFmtId="0" fontId="3" fillId="7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workbookViewId="0">
      <pane ySplit="4" topLeftCell="A83" activePane="bottomLeft" state="frozen"/>
      <selection pane="bottomLeft" activeCell="A119" sqref="A119:XFD401"/>
    </sheetView>
  </sheetViews>
  <sheetFormatPr baseColWidth="10" defaultColWidth="9.140625" defaultRowHeight="11.25" x14ac:dyDescent="0.2"/>
  <cols>
    <col min="1" max="1" width="7" style="2" customWidth="1"/>
    <col min="2" max="2" width="6" style="6" customWidth="1"/>
    <col min="3" max="3" width="11.42578125" style="3" customWidth="1"/>
    <col min="4" max="4" width="12.5703125" style="1" customWidth="1"/>
    <col min="5" max="5" width="16.28515625" style="1" customWidth="1"/>
    <col min="6" max="6" width="8.140625" style="7" customWidth="1"/>
    <col min="7" max="7" width="8.140625" style="14" customWidth="1"/>
    <col min="8" max="8" width="8.5703125" style="13" customWidth="1"/>
    <col min="9" max="9" width="9.42578125" style="12" customWidth="1"/>
    <col min="10" max="10" width="8" style="12" customWidth="1"/>
    <col min="11" max="14" width="9.140625" style="1"/>
    <col min="15" max="15" width="17.7109375" style="1" bestFit="1" customWidth="1"/>
    <col min="16" max="16" width="11.7109375" style="1" customWidth="1"/>
    <col min="17" max="16384" width="9.140625" style="1"/>
  </cols>
  <sheetData>
    <row r="1" spans="1:18" ht="23.25" x14ac:dyDescent="0.35">
      <c r="A1" s="34" t="s">
        <v>181</v>
      </c>
      <c r="K1" s="42" t="s">
        <v>11</v>
      </c>
      <c r="L1" s="42"/>
      <c r="M1" s="42"/>
      <c r="N1" s="42"/>
      <c r="O1" s="24" t="s">
        <v>13</v>
      </c>
    </row>
    <row r="2" spans="1:18" ht="12.75" x14ac:dyDescent="0.2">
      <c r="K2" s="41">
        <v>4.8923611111111105E-2</v>
      </c>
      <c r="L2" s="41">
        <v>4.8414351851851854E-2</v>
      </c>
      <c r="M2" s="41">
        <v>4.4178240740740747E-2</v>
      </c>
      <c r="N2" s="41">
        <v>5.4780092592592589E-2</v>
      </c>
      <c r="O2" s="13">
        <f>AVERAGE(K2:N2)</f>
        <v>4.9074074074074076E-2</v>
      </c>
    </row>
    <row r="3" spans="1:18" x14ac:dyDescent="0.2">
      <c r="K3" s="35">
        <v>1.3</v>
      </c>
      <c r="L3" s="36">
        <v>1</v>
      </c>
      <c r="M3" s="35">
        <v>1</v>
      </c>
      <c r="N3" s="35">
        <v>1.35</v>
      </c>
      <c r="O3" s="13"/>
    </row>
    <row r="4" spans="1:18" x14ac:dyDescent="0.2">
      <c r="A4" s="26" t="s">
        <v>0</v>
      </c>
      <c r="B4" s="27" t="s">
        <v>2</v>
      </c>
      <c r="C4" s="28" t="s">
        <v>8</v>
      </c>
      <c r="D4" s="22" t="s">
        <v>7</v>
      </c>
      <c r="E4" s="22" t="s">
        <v>1</v>
      </c>
      <c r="F4" s="29" t="s">
        <v>3</v>
      </c>
      <c r="G4" s="30" t="s">
        <v>5</v>
      </c>
      <c r="H4" s="31" t="s">
        <v>4</v>
      </c>
      <c r="I4" s="32" t="s">
        <v>6</v>
      </c>
      <c r="J4" s="37" t="s">
        <v>9</v>
      </c>
      <c r="K4" s="25" t="s">
        <v>14</v>
      </c>
      <c r="L4" s="25" t="s">
        <v>14</v>
      </c>
      <c r="M4" s="25" t="s">
        <v>14</v>
      </c>
      <c r="N4" s="25" t="s">
        <v>14</v>
      </c>
      <c r="O4" s="23" t="s">
        <v>12</v>
      </c>
      <c r="P4" s="33" t="s">
        <v>10</v>
      </c>
    </row>
    <row r="5" spans="1:18" s="8" customFormat="1" ht="12.75" x14ac:dyDescent="0.2">
      <c r="A5" s="39" t="s">
        <v>21</v>
      </c>
      <c r="D5" s="39" t="s">
        <v>85</v>
      </c>
      <c r="E5" s="39" t="s">
        <v>34</v>
      </c>
      <c r="F5" s="40">
        <v>4.8923611111111105E-2</v>
      </c>
      <c r="G5" s="40">
        <v>4.8414351851851854E-2</v>
      </c>
      <c r="H5" s="40">
        <v>4.4189814814814814E-2</v>
      </c>
      <c r="I5" s="40">
        <v>5.4780092592592589E-2</v>
      </c>
      <c r="J5" s="21">
        <f t="shared" ref="J5:J36" si="0">COUNT(F5:I5)</f>
        <v>4</v>
      </c>
      <c r="K5" s="20">
        <f t="shared" ref="K5:K36" si="1">IF(F5="","",((F5/$K$2)^$K$3)*100)</f>
        <v>100</v>
      </c>
      <c r="L5" s="20">
        <f t="shared" ref="L5:L36" si="2">IF(G5="","",((G5/$L$2)^$L$3)*100)</f>
        <v>100</v>
      </c>
      <c r="M5" s="20">
        <f t="shared" ref="M5:M36" si="3">IF(H5="","",((H5/$M$2)^$M$3)*100)</f>
        <v>100.02619858527638</v>
      </c>
      <c r="N5" s="20">
        <f t="shared" ref="N5:N36" si="4">IF(I5="","",((I5/$N$2)^$N$3)*100)</f>
        <v>100</v>
      </c>
      <c r="O5" s="8">
        <f t="shared" ref="O5:O36" si="5">(SMALL(K5:N5,1)+SMALL(K5:N5,2)+SMALL(K5:N5,3))/3</f>
        <v>100</v>
      </c>
      <c r="P5" s="19">
        <f t="shared" ref="P5:P36" si="6">$O$2*O5/100</f>
        <v>4.9074074074074076E-2</v>
      </c>
    </row>
    <row r="6" spans="1:18" s="8" customFormat="1" ht="12.75" x14ac:dyDescent="0.2">
      <c r="A6" s="39" t="s">
        <v>20</v>
      </c>
      <c r="B6" s="5"/>
      <c r="C6" s="10"/>
      <c r="D6" s="39" t="s">
        <v>83</v>
      </c>
      <c r="E6" s="39" t="s">
        <v>33</v>
      </c>
      <c r="F6" s="40">
        <v>4.9618055555555561E-2</v>
      </c>
      <c r="G6" s="40">
        <v>4.9456018518518517E-2</v>
      </c>
      <c r="H6" s="39"/>
      <c r="I6" s="40">
        <v>5.4918981481481478E-2</v>
      </c>
      <c r="J6" s="21">
        <f t="shared" si="0"/>
        <v>3</v>
      </c>
      <c r="K6" s="20">
        <f t="shared" si="1"/>
        <v>101.84919632069114</v>
      </c>
      <c r="L6" s="20">
        <f t="shared" si="2"/>
        <v>102.15156586182165</v>
      </c>
      <c r="M6" s="20" t="str">
        <f t="shared" si="3"/>
        <v/>
      </c>
      <c r="N6" s="20">
        <f t="shared" si="4"/>
        <v>100.34242940810753</v>
      </c>
      <c r="O6" s="8">
        <f t="shared" si="5"/>
        <v>101.44773053020678</v>
      </c>
      <c r="P6" s="19">
        <f t="shared" si="6"/>
        <v>4.9784534426860733E-2</v>
      </c>
      <c r="R6" s="19"/>
    </row>
    <row r="7" spans="1:18" s="8" customFormat="1" ht="12.75" x14ac:dyDescent="0.2">
      <c r="A7" s="39" t="s">
        <v>22</v>
      </c>
      <c r="D7" s="39" t="s">
        <v>129</v>
      </c>
      <c r="E7" s="39" t="s">
        <v>36</v>
      </c>
      <c r="F7" s="40">
        <v>4.9791666666666672E-2</v>
      </c>
      <c r="G7" s="40">
        <v>4.9490740740740745E-2</v>
      </c>
      <c r="H7" s="40">
        <v>4.4178240740740747E-2</v>
      </c>
      <c r="I7" s="39"/>
      <c r="J7" s="21">
        <f t="shared" si="0"/>
        <v>3</v>
      </c>
      <c r="K7" s="20">
        <f t="shared" si="1"/>
        <v>102.31271412963471</v>
      </c>
      <c r="L7" s="20">
        <f t="shared" si="2"/>
        <v>102.22328472388239</v>
      </c>
      <c r="M7" s="20">
        <f t="shared" si="3"/>
        <v>100</v>
      </c>
      <c r="N7" s="20" t="str">
        <f t="shared" si="4"/>
        <v/>
      </c>
      <c r="O7" s="8">
        <f t="shared" si="5"/>
        <v>101.51199961783902</v>
      </c>
      <c r="P7" s="19">
        <f t="shared" si="6"/>
        <v>4.9816073886532114E-2</v>
      </c>
      <c r="R7" s="19"/>
    </row>
    <row r="8" spans="1:18" s="8" customFormat="1" ht="12.75" x14ac:dyDescent="0.2">
      <c r="A8" s="39" t="s">
        <v>22</v>
      </c>
      <c r="B8" s="5"/>
      <c r="C8" s="10"/>
      <c r="D8" s="39" t="s">
        <v>124</v>
      </c>
      <c r="E8" s="39" t="s">
        <v>25</v>
      </c>
      <c r="F8" s="40">
        <v>4.9837962962962966E-2</v>
      </c>
      <c r="G8" s="40">
        <v>5.0104166666666672E-2</v>
      </c>
      <c r="H8" s="39"/>
      <c r="I8" s="40">
        <v>5.5057870370370375E-2</v>
      </c>
      <c r="J8" s="21">
        <f t="shared" si="0"/>
        <v>3</v>
      </c>
      <c r="K8" s="20">
        <f t="shared" si="1"/>
        <v>102.43640085652257</v>
      </c>
      <c r="L8" s="20">
        <f t="shared" si="2"/>
        <v>103.4903179536218</v>
      </c>
      <c r="M8" s="20" t="str">
        <f t="shared" si="3"/>
        <v/>
      </c>
      <c r="N8" s="20">
        <f t="shared" si="4"/>
        <v>100.68516204940269</v>
      </c>
      <c r="O8" s="8">
        <f t="shared" si="5"/>
        <v>102.20396028651568</v>
      </c>
      <c r="P8" s="19">
        <f t="shared" si="6"/>
        <v>5.0155647177641961E-2</v>
      </c>
      <c r="R8" s="19"/>
    </row>
    <row r="9" spans="1:18" s="8" customFormat="1" ht="12.75" x14ac:dyDescent="0.2">
      <c r="A9" s="39" t="s">
        <v>23</v>
      </c>
      <c r="B9" s="16"/>
      <c r="C9" s="15"/>
      <c r="D9" s="39" t="s">
        <v>160</v>
      </c>
      <c r="E9" s="39" t="s">
        <v>59</v>
      </c>
      <c r="F9" s="40">
        <v>5.0393518518518511E-2</v>
      </c>
      <c r="G9" s="40">
        <v>5.0717592592592592E-2</v>
      </c>
      <c r="H9" s="40">
        <v>4.5497685185185183E-2</v>
      </c>
      <c r="I9" s="40">
        <v>5.5115740740740743E-2</v>
      </c>
      <c r="J9" s="21">
        <f t="shared" si="0"/>
        <v>4</v>
      </c>
      <c r="K9" s="20">
        <f t="shared" si="1"/>
        <v>103.92332416525052</v>
      </c>
      <c r="L9" s="20">
        <f t="shared" si="2"/>
        <v>104.75735118336122</v>
      </c>
      <c r="M9" s="20">
        <f t="shared" si="3"/>
        <v>102.98663872150901</v>
      </c>
      <c r="N9" s="20">
        <f t="shared" si="4"/>
        <v>100.82805669417922</v>
      </c>
      <c r="O9" s="8">
        <f t="shared" si="5"/>
        <v>102.57933986031291</v>
      </c>
      <c r="P9" s="19">
        <f t="shared" si="6"/>
        <v>5.0339861227746148E-2</v>
      </c>
      <c r="R9" s="19"/>
    </row>
    <row r="10" spans="1:18" s="8" customFormat="1" ht="12.75" x14ac:dyDescent="0.2">
      <c r="A10" s="39" t="s">
        <v>21</v>
      </c>
      <c r="B10" s="5"/>
      <c r="C10" s="10"/>
      <c r="D10" s="39" t="s">
        <v>89</v>
      </c>
      <c r="E10" s="39" t="s">
        <v>25</v>
      </c>
      <c r="F10" s="39"/>
      <c r="G10" s="40">
        <v>5.0682870370370371E-2</v>
      </c>
      <c r="H10" s="40">
        <v>4.5439814814814815E-2</v>
      </c>
      <c r="I10" s="40">
        <v>5.5185185185185191E-2</v>
      </c>
      <c r="J10" s="21">
        <f t="shared" si="0"/>
        <v>3</v>
      </c>
      <c r="K10" s="20" t="str">
        <f t="shared" si="1"/>
        <v/>
      </c>
      <c r="L10" s="20">
        <f t="shared" si="2"/>
        <v>104.6856323213005</v>
      </c>
      <c r="M10" s="20">
        <f t="shared" si="3"/>
        <v>102.85564579512705</v>
      </c>
      <c r="N10" s="20">
        <f t="shared" si="4"/>
        <v>100.99959959431291</v>
      </c>
      <c r="O10" s="8">
        <f t="shared" si="5"/>
        <v>102.84695923691349</v>
      </c>
      <c r="P10" s="19">
        <f t="shared" si="6"/>
        <v>5.0471192958855694E-2</v>
      </c>
    </row>
    <row r="11" spans="1:18" s="8" customFormat="1" ht="12.75" x14ac:dyDescent="0.2">
      <c r="A11" s="39" t="s">
        <v>22</v>
      </c>
      <c r="B11" s="5"/>
      <c r="C11" s="10"/>
      <c r="D11" s="39" t="s">
        <v>135</v>
      </c>
      <c r="E11" s="39" t="s">
        <v>25</v>
      </c>
      <c r="F11" s="40">
        <v>5.0532407407407408E-2</v>
      </c>
      <c r="G11" s="40">
        <v>5.0370370370370371E-2</v>
      </c>
      <c r="H11" s="40">
        <v>4.5983796296296293E-2</v>
      </c>
      <c r="I11" s="40">
        <v>5.5509259259259258E-2</v>
      </c>
      <c r="J11" s="21">
        <f t="shared" si="0"/>
        <v>4</v>
      </c>
      <c r="K11" s="20">
        <f t="shared" si="1"/>
        <v>104.29582615265132</v>
      </c>
      <c r="L11" s="20">
        <f t="shared" si="2"/>
        <v>104.04016256275399</v>
      </c>
      <c r="M11" s="20">
        <f t="shared" si="3"/>
        <v>104.08697930311762</v>
      </c>
      <c r="N11" s="20">
        <f t="shared" si="4"/>
        <v>101.80113133994455</v>
      </c>
      <c r="O11" s="8">
        <f t="shared" si="5"/>
        <v>103.30942440193871</v>
      </c>
      <c r="P11" s="19">
        <f t="shared" si="6"/>
        <v>5.0698143456506965E-2</v>
      </c>
    </row>
    <row r="12" spans="1:18" s="8" customFormat="1" ht="12.75" x14ac:dyDescent="0.2">
      <c r="A12" s="39" t="s">
        <v>20</v>
      </c>
      <c r="D12" s="39" t="s">
        <v>81</v>
      </c>
      <c r="E12" s="39" t="s">
        <v>25</v>
      </c>
      <c r="F12" s="40">
        <v>5.0682870370370371E-2</v>
      </c>
      <c r="G12" s="40">
        <v>5.0682870370370371E-2</v>
      </c>
      <c r="H12" s="40">
        <v>4.6759259259259257E-2</v>
      </c>
      <c r="I12" s="40">
        <v>5.5150462962962964E-2</v>
      </c>
      <c r="J12" s="21">
        <f t="shared" si="0"/>
        <v>4</v>
      </c>
      <c r="K12" s="20">
        <f t="shared" si="1"/>
        <v>104.69971670486038</v>
      </c>
      <c r="L12" s="20">
        <f t="shared" si="2"/>
        <v>104.6856323213005</v>
      </c>
      <c r="M12" s="20">
        <f t="shared" si="3"/>
        <v>105.84228451663608</v>
      </c>
      <c r="N12" s="20">
        <f t="shared" si="4"/>
        <v>100.91381869408582</v>
      </c>
      <c r="O12" s="8">
        <f t="shared" si="5"/>
        <v>103.4330559067489</v>
      </c>
      <c r="P12" s="19">
        <f t="shared" si="6"/>
        <v>5.075881447275641E-2</v>
      </c>
    </row>
    <row r="13" spans="1:18" s="8" customFormat="1" ht="12.75" x14ac:dyDescent="0.2">
      <c r="A13" s="39" t="s">
        <v>20</v>
      </c>
      <c r="D13" s="39" t="s">
        <v>73</v>
      </c>
      <c r="E13" s="39" t="s">
        <v>25</v>
      </c>
      <c r="F13" s="39"/>
      <c r="G13" s="40">
        <v>5.1840277777777777E-2</v>
      </c>
      <c r="H13" s="40">
        <v>4.6689814814814816E-2</v>
      </c>
      <c r="I13" s="40">
        <v>5.5081018518518515E-2</v>
      </c>
      <c r="J13" s="21">
        <f t="shared" si="0"/>
        <v>3</v>
      </c>
      <c r="K13" s="20" t="str">
        <f t="shared" si="1"/>
        <v/>
      </c>
      <c r="L13" s="20">
        <f t="shared" si="2"/>
        <v>107.07626105665788</v>
      </c>
      <c r="M13" s="20">
        <f t="shared" si="3"/>
        <v>105.68509300497773</v>
      </c>
      <c r="N13" s="20">
        <f t="shared" si="4"/>
        <v>100.74231360233176</v>
      </c>
      <c r="O13" s="8">
        <f t="shared" si="5"/>
        <v>104.50122255465578</v>
      </c>
      <c r="P13" s="19">
        <f t="shared" si="6"/>
        <v>5.1283007364784784E-2</v>
      </c>
    </row>
    <row r="14" spans="1:18" s="8" customFormat="1" ht="12.75" x14ac:dyDescent="0.2">
      <c r="A14" s="39" t="s">
        <v>21</v>
      </c>
      <c r="D14" s="39" t="s">
        <v>86</v>
      </c>
      <c r="E14" s="39" t="s">
        <v>35</v>
      </c>
      <c r="F14" s="40">
        <v>5.1215277777777783E-2</v>
      </c>
      <c r="G14" s="40">
        <v>5.0844907407407408E-2</v>
      </c>
      <c r="H14" s="39"/>
      <c r="I14" s="40">
        <v>5.679398148148148E-2</v>
      </c>
      <c r="J14" s="21">
        <f t="shared" si="0"/>
        <v>3</v>
      </c>
      <c r="K14" s="20">
        <f t="shared" si="1"/>
        <v>106.13175244917838</v>
      </c>
      <c r="L14" s="20">
        <f t="shared" si="2"/>
        <v>105.02032034425054</v>
      </c>
      <c r="M14" s="20" t="str">
        <f t="shared" si="3"/>
        <v/>
      </c>
      <c r="N14" s="20">
        <f t="shared" si="4"/>
        <v>104.9947048972621</v>
      </c>
      <c r="O14" s="8">
        <f t="shared" si="5"/>
        <v>105.38225923023033</v>
      </c>
      <c r="P14" s="19">
        <f t="shared" si="6"/>
        <v>5.1715367955575998E-2</v>
      </c>
    </row>
    <row r="15" spans="1:18" s="8" customFormat="1" ht="12.75" x14ac:dyDescent="0.2">
      <c r="A15" s="39" t="s">
        <v>23</v>
      </c>
      <c r="D15" s="39" t="s">
        <v>161</v>
      </c>
      <c r="E15" s="39" t="s">
        <v>25</v>
      </c>
      <c r="F15" s="40">
        <v>5.1145833333333335E-2</v>
      </c>
      <c r="G15" s="40">
        <v>5.2997685185185182E-2</v>
      </c>
      <c r="H15" s="39"/>
      <c r="I15" s="40">
        <v>5.635416666666667E-2</v>
      </c>
      <c r="J15" s="21">
        <f t="shared" si="0"/>
        <v>3</v>
      </c>
      <c r="K15" s="20">
        <f t="shared" si="1"/>
        <v>105.94471081209964</v>
      </c>
      <c r="L15" s="20">
        <f t="shared" si="2"/>
        <v>109.46688979201528</v>
      </c>
      <c r="M15" s="20" t="str">
        <f t="shared" si="3"/>
        <v/>
      </c>
      <c r="N15" s="20">
        <f t="shared" si="4"/>
        <v>103.89853277156087</v>
      </c>
      <c r="O15" s="8">
        <f t="shared" si="5"/>
        <v>106.43671112522527</v>
      </c>
      <c r="P15" s="19">
        <f t="shared" si="6"/>
        <v>5.2232830459601295E-2</v>
      </c>
    </row>
    <row r="16" spans="1:18" s="8" customFormat="1" ht="12.75" x14ac:dyDescent="0.2">
      <c r="A16" s="39" t="s">
        <v>20</v>
      </c>
      <c r="B16" s="5"/>
      <c r="C16" s="10"/>
      <c r="D16" s="39" t="s">
        <v>82</v>
      </c>
      <c r="E16" s="39" t="s">
        <v>32</v>
      </c>
      <c r="F16" s="40">
        <v>5.185185185185185E-2</v>
      </c>
      <c r="G16" s="40">
        <v>5.2465277777777784E-2</v>
      </c>
      <c r="H16" s="40">
        <v>4.5995370370370374E-2</v>
      </c>
      <c r="I16" s="39"/>
      <c r="J16" s="21">
        <f t="shared" si="0"/>
        <v>3</v>
      </c>
      <c r="K16" s="20">
        <f t="shared" si="1"/>
        <v>107.84983773417154</v>
      </c>
      <c r="L16" s="20">
        <f t="shared" si="2"/>
        <v>108.36720057375091</v>
      </c>
      <c r="M16" s="20">
        <f t="shared" si="3"/>
        <v>104.11317788839402</v>
      </c>
      <c r="N16" s="20" t="str">
        <f t="shared" si="4"/>
        <v/>
      </c>
      <c r="O16" s="8">
        <f t="shared" si="5"/>
        <v>106.7767387321055</v>
      </c>
      <c r="P16" s="19">
        <f t="shared" si="6"/>
        <v>5.2399695859273995E-2</v>
      </c>
    </row>
    <row r="17" spans="1:16" s="8" customFormat="1" ht="12.75" x14ac:dyDescent="0.2">
      <c r="A17" s="39" t="s">
        <v>22</v>
      </c>
      <c r="B17" s="9"/>
      <c r="C17" s="11"/>
      <c r="D17" s="39" t="s">
        <v>138</v>
      </c>
      <c r="E17" s="39" t="s">
        <v>51</v>
      </c>
      <c r="F17" s="40">
        <v>5.167824074074074E-2</v>
      </c>
      <c r="G17" s="40">
        <v>7.4884259259259262E-2</v>
      </c>
      <c r="H17" s="40">
        <v>4.7476851851851853E-2</v>
      </c>
      <c r="I17" s="40">
        <v>5.7581018518518517E-2</v>
      </c>
      <c r="J17" s="21">
        <f t="shared" si="0"/>
        <v>4</v>
      </c>
      <c r="K17" s="20">
        <f t="shared" si="1"/>
        <v>107.38063800667481</v>
      </c>
      <c r="L17" s="20">
        <f t="shared" si="2"/>
        <v>154.67367917762371</v>
      </c>
      <c r="M17" s="20">
        <f t="shared" si="3"/>
        <v>107.46659680377257</v>
      </c>
      <c r="N17" s="20">
        <f t="shared" si="4"/>
        <v>106.9636917636272</v>
      </c>
      <c r="O17" s="8">
        <f t="shared" si="5"/>
        <v>107.27030885802486</v>
      </c>
      <c r="P17" s="19">
        <f t="shared" si="6"/>
        <v>5.2641910828475164E-2</v>
      </c>
    </row>
    <row r="18" spans="1:16" s="8" customFormat="1" ht="12.75" x14ac:dyDescent="0.2">
      <c r="A18" s="39" t="s">
        <v>21</v>
      </c>
      <c r="B18" s="5"/>
      <c r="C18" s="10"/>
      <c r="D18" s="39" t="s">
        <v>95</v>
      </c>
      <c r="E18" s="39" t="s">
        <v>38</v>
      </c>
      <c r="F18" s="40">
        <v>5.1354166666666666E-2</v>
      </c>
      <c r="G18" s="39"/>
      <c r="H18" s="40">
        <v>4.8564814814814818E-2</v>
      </c>
      <c r="I18" s="40">
        <v>5.7384259259259253E-2</v>
      </c>
      <c r="J18" s="21">
        <f t="shared" si="0"/>
        <v>3</v>
      </c>
      <c r="K18" s="20">
        <f t="shared" si="1"/>
        <v>106.50606395187975</v>
      </c>
      <c r="L18" s="20" t="str">
        <f t="shared" si="2"/>
        <v/>
      </c>
      <c r="M18" s="20">
        <f t="shared" si="3"/>
        <v>109.92926381975371</v>
      </c>
      <c r="N18" s="20">
        <f t="shared" si="4"/>
        <v>106.47055655118865</v>
      </c>
      <c r="O18" s="8">
        <f t="shared" si="5"/>
        <v>107.63529477427403</v>
      </c>
      <c r="P18" s="19">
        <f t="shared" si="6"/>
        <v>5.2821024287375222E-2</v>
      </c>
    </row>
    <row r="19" spans="1:16" s="8" customFormat="1" ht="12.75" x14ac:dyDescent="0.2">
      <c r="A19" s="39" t="s">
        <v>20</v>
      </c>
      <c r="D19" s="39" t="s">
        <v>79</v>
      </c>
      <c r="E19" s="39" t="s">
        <v>30</v>
      </c>
      <c r="F19" s="40">
        <v>5.1863425925925931E-2</v>
      </c>
      <c r="G19" s="40">
        <v>5.4351851851851853E-2</v>
      </c>
      <c r="H19" s="40">
        <v>4.780092592592592E-2</v>
      </c>
      <c r="I19" s="40">
        <v>5.7824074074074076E-2</v>
      </c>
      <c r="J19" s="21">
        <f t="shared" si="0"/>
        <v>4</v>
      </c>
      <c r="K19" s="20">
        <f t="shared" si="1"/>
        <v>107.88113449380698</v>
      </c>
      <c r="L19" s="20">
        <f t="shared" si="2"/>
        <v>112.26392541238346</v>
      </c>
      <c r="M19" s="20">
        <f t="shared" si="3"/>
        <v>108.20015719151164</v>
      </c>
      <c r="N19" s="20">
        <f t="shared" si="4"/>
        <v>107.573673400958</v>
      </c>
      <c r="O19" s="8">
        <f t="shared" si="5"/>
        <v>107.88498836209222</v>
      </c>
      <c r="P19" s="19">
        <f t="shared" si="6"/>
        <v>5.294355910361933E-2</v>
      </c>
    </row>
    <row r="20" spans="1:16" s="8" customFormat="1" ht="12.75" x14ac:dyDescent="0.2">
      <c r="A20" s="39" t="s">
        <v>20</v>
      </c>
      <c r="D20" s="39" t="s">
        <v>76</v>
      </c>
      <c r="E20" s="39" t="s">
        <v>25</v>
      </c>
      <c r="F20" s="40">
        <v>5.136574074074074E-2</v>
      </c>
      <c r="G20" s="40">
        <v>5.3206018518518521E-2</v>
      </c>
      <c r="H20" s="40">
        <v>4.8634259259259259E-2</v>
      </c>
      <c r="I20" s="40">
        <v>5.768518518518518E-2</v>
      </c>
      <c r="J20" s="21">
        <f t="shared" si="0"/>
        <v>4</v>
      </c>
      <c r="K20" s="20">
        <f t="shared" si="1"/>
        <v>106.53727029934092</v>
      </c>
      <c r="L20" s="20">
        <f t="shared" si="2"/>
        <v>109.89720296437963</v>
      </c>
      <c r="M20" s="20">
        <f t="shared" si="3"/>
        <v>110.08645533141208</v>
      </c>
      <c r="N20" s="20">
        <f t="shared" si="4"/>
        <v>107.22500234206774</v>
      </c>
      <c r="O20" s="8">
        <f t="shared" si="5"/>
        <v>107.88649186859611</v>
      </c>
      <c r="P20" s="19">
        <f t="shared" si="6"/>
        <v>5.2944296935514758E-2</v>
      </c>
    </row>
    <row r="21" spans="1:16" s="8" customFormat="1" ht="12.75" x14ac:dyDescent="0.2">
      <c r="A21" s="39" t="s">
        <v>21</v>
      </c>
      <c r="D21" s="39" t="s">
        <v>93</v>
      </c>
      <c r="E21" s="39" t="s">
        <v>25</v>
      </c>
      <c r="F21" s="40">
        <v>5.1828703703703703E-2</v>
      </c>
      <c r="G21" s="40">
        <v>5.2638888888888895E-2</v>
      </c>
      <c r="H21" s="40">
        <v>4.7384259259259258E-2</v>
      </c>
      <c r="I21" s="40">
        <v>5.8506944444444452E-2</v>
      </c>
      <c r="J21" s="21">
        <f t="shared" si="0"/>
        <v>4</v>
      </c>
      <c r="K21" s="20">
        <f t="shared" si="1"/>
        <v>107.78725050231319</v>
      </c>
      <c r="L21" s="20">
        <f t="shared" si="2"/>
        <v>108.72579488405452</v>
      </c>
      <c r="M21" s="20">
        <f t="shared" si="3"/>
        <v>107.25700812156143</v>
      </c>
      <c r="N21" s="20">
        <f t="shared" si="4"/>
        <v>109.29222936275305</v>
      </c>
      <c r="O21" s="8">
        <f t="shared" si="5"/>
        <v>107.9233511693097</v>
      </c>
      <c r="P21" s="19">
        <f t="shared" si="6"/>
        <v>5.296238529605013E-2</v>
      </c>
    </row>
    <row r="22" spans="1:16" s="8" customFormat="1" ht="12.75" x14ac:dyDescent="0.2">
      <c r="A22" s="39" t="s">
        <v>22</v>
      </c>
      <c r="B22" s="5"/>
      <c r="C22" s="10"/>
      <c r="D22" s="39" t="s">
        <v>126</v>
      </c>
      <c r="E22" s="39" t="s">
        <v>36</v>
      </c>
      <c r="F22" s="40">
        <v>5.1990740740740747E-2</v>
      </c>
      <c r="G22" s="40">
        <v>5.3275462962962962E-2</v>
      </c>
      <c r="H22" s="40">
        <v>4.8379629629629627E-2</v>
      </c>
      <c r="I22" s="40">
        <v>5.7511574074074069E-2</v>
      </c>
      <c r="J22" s="21">
        <f t="shared" si="0"/>
        <v>4</v>
      </c>
      <c r="K22" s="20">
        <f t="shared" si="1"/>
        <v>108.2255370721218</v>
      </c>
      <c r="L22" s="20">
        <f t="shared" si="2"/>
        <v>110.04064068850109</v>
      </c>
      <c r="M22" s="20">
        <f t="shared" si="3"/>
        <v>109.51008645533138</v>
      </c>
      <c r="N22" s="20">
        <f t="shared" si="4"/>
        <v>106.78957658856348</v>
      </c>
      <c r="O22" s="8">
        <f t="shared" si="5"/>
        <v>108.17506670533889</v>
      </c>
      <c r="P22" s="19">
        <f t="shared" si="6"/>
        <v>5.3085912364657047E-2</v>
      </c>
    </row>
    <row r="23" spans="1:16" s="8" customFormat="1" ht="12.75" x14ac:dyDescent="0.2">
      <c r="A23" s="39" t="s">
        <v>22</v>
      </c>
      <c r="B23" s="16"/>
      <c r="C23" s="15"/>
      <c r="D23" s="39" t="s">
        <v>130</v>
      </c>
      <c r="E23" s="39"/>
      <c r="F23" s="40">
        <v>5.1701388888888887E-2</v>
      </c>
      <c r="G23" s="40">
        <v>5.4490740740740735E-2</v>
      </c>
      <c r="H23" s="40">
        <v>4.9641203703703701E-2</v>
      </c>
      <c r="I23" s="40">
        <v>5.6736111111111105E-2</v>
      </c>
      <c r="J23" s="21">
        <f t="shared" si="0"/>
        <v>4</v>
      </c>
      <c r="K23" s="20">
        <f t="shared" si="1"/>
        <v>107.4431706864958</v>
      </c>
      <c r="L23" s="20">
        <f t="shared" si="2"/>
        <v>112.55080086062632</v>
      </c>
      <c r="M23" s="20">
        <f t="shared" si="3"/>
        <v>112.36573225045845</v>
      </c>
      <c r="N23" s="20">
        <f t="shared" si="4"/>
        <v>104.85030142170405</v>
      </c>
      <c r="O23" s="8">
        <f t="shared" si="5"/>
        <v>108.21973478621943</v>
      </c>
      <c r="P23" s="19">
        <f t="shared" si="6"/>
        <v>5.310783281175583E-2</v>
      </c>
    </row>
    <row r="24" spans="1:16" s="8" customFormat="1" ht="12.75" x14ac:dyDescent="0.2">
      <c r="A24" s="39" t="s">
        <v>21</v>
      </c>
      <c r="B24" s="5"/>
      <c r="C24" s="10"/>
      <c r="D24" s="39" t="s">
        <v>91</v>
      </c>
      <c r="E24" s="39" t="s">
        <v>25</v>
      </c>
      <c r="F24" s="39"/>
      <c r="G24" s="40">
        <v>5.2361111111111108E-2</v>
      </c>
      <c r="H24" s="40">
        <v>4.7766203703703707E-2</v>
      </c>
      <c r="I24" s="40">
        <v>5.8379629629629635E-2</v>
      </c>
      <c r="J24" s="21">
        <f t="shared" si="0"/>
        <v>3</v>
      </c>
      <c r="K24" s="20" t="str">
        <f t="shared" si="1"/>
        <v/>
      </c>
      <c r="L24" s="20">
        <f t="shared" si="2"/>
        <v>108.15204398756873</v>
      </c>
      <c r="M24" s="20">
        <f t="shared" si="3"/>
        <v>108.12156143568245</v>
      </c>
      <c r="N24" s="20">
        <f t="shared" si="4"/>
        <v>108.97128549293033</v>
      </c>
      <c r="O24" s="8">
        <f t="shared" si="5"/>
        <v>108.41496363872717</v>
      </c>
      <c r="P24" s="19">
        <f t="shared" si="6"/>
        <v>5.3203639563449451E-2</v>
      </c>
    </row>
    <row r="25" spans="1:16" s="8" customFormat="1" ht="12.75" x14ac:dyDescent="0.2">
      <c r="A25" s="39" t="s">
        <v>22</v>
      </c>
      <c r="D25" s="39" t="s">
        <v>131</v>
      </c>
      <c r="E25" s="39" t="s">
        <v>36</v>
      </c>
      <c r="F25" s="40">
        <v>5.1967592592592593E-2</v>
      </c>
      <c r="G25" s="40">
        <v>5.3217592592592594E-2</v>
      </c>
      <c r="H25" s="40">
        <v>4.7407407407407405E-2</v>
      </c>
      <c r="I25" s="39"/>
      <c r="J25" s="21">
        <f t="shared" si="0"/>
        <v>3</v>
      </c>
      <c r="K25" s="20">
        <f t="shared" si="1"/>
        <v>108.16289958282239</v>
      </c>
      <c r="L25" s="20">
        <f t="shared" si="2"/>
        <v>109.9211092517332</v>
      </c>
      <c r="M25" s="20">
        <f t="shared" si="3"/>
        <v>107.30940529211421</v>
      </c>
      <c r="N25" s="20" t="str">
        <f t="shared" si="4"/>
        <v/>
      </c>
      <c r="O25" s="8">
        <f t="shared" si="5"/>
        <v>108.46447137555658</v>
      </c>
      <c r="P25" s="19">
        <f t="shared" si="6"/>
        <v>5.3227935026893512E-2</v>
      </c>
    </row>
    <row r="26" spans="1:16" s="8" customFormat="1" ht="12.75" x14ac:dyDescent="0.2">
      <c r="A26" s="39" t="s">
        <v>21</v>
      </c>
      <c r="B26" s="17"/>
      <c r="C26" s="15"/>
      <c r="D26" s="39" t="s">
        <v>88</v>
      </c>
      <c r="E26" s="39" t="s">
        <v>36</v>
      </c>
      <c r="F26" s="39"/>
      <c r="G26" s="40">
        <v>5.3391203703703705E-2</v>
      </c>
      <c r="H26" s="40">
        <v>4.8078703703703707E-2</v>
      </c>
      <c r="I26" s="40">
        <v>5.7673611111111113E-2</v>
      </c>
      <c r="J26" s="21">
        <f t="shared" si="0"/>
        <v>3</v>
      </c>
      <c r="K26" s="20" t="str">
        <f t="shared" si="1"/>
        <v/>
      </c>
      <c r="L26" s="20">
        <f t="shared" si="2"/>
        <v>110.2797035620368</v>
      </c>
      <c r="M26" s="20">
        <f t="shared" si="3"/>
        <v>108.82892323814512</v>
      </c>
      <c r="N26" s="20">
        <f t="shared" si="4"/>
        <v>107.19595967146283</v>
      </c>
      <c r="O26" s="8">
        <f t="shared" si="5"/>
        <v>108.76819549054825</v>
      </c>
      <c r="P26" s="19">
        <f t="shared" si="6"/>
        <v>5.3376984824065346E-2</v>
      </c>
    </row>
    <row r="27" spans="1:16" s="8" customFormat="1" ht="12.75" x14ac:dyDescent="0.2">
      <c r="A27" s="39" t="s">
        <v>21</v>
      </c>
      <c r="B27" s="5"/>
      <c r="C27" s="10"/>
      <c r="D27" s="39" t="s">
        <v>87</v>
      </c>
      <c r="E27" s="39" t="s">
        <v>25</v>
      </c>
      <c r="F27" s="39"/>
      <c r="G27" s="40">
        <v>5.3668981481481477E-2</v>
      </c>
      <c r="H27" s="40">
        <v>4.83912037037037E-2</v>
      </c>
      <c r="I27" s="40">
        <v>5.7754629629629628E-2</v>
      </c>
      <c r="J27" s="21">
        <f t="shared" si="0"/>
        <v>3</v>
      </c>
      <c r="K27" s="20" t="str">
        <f t="shared" si="1"/>
        <v/>
      </c>
      <c r="L27" s="20">
        <f t="shared" si="2"/>
        <v>110.85345445852258</v>
      </c>
      <c r="M27" s="20">
        <f t="shared" si="3"/>
        <v>109.53628504060777</v>
      </c>
      <c r="N27" s="20">
        <f t="shared" si="4"/>
        <v>107.39930118767728</v>
      </c>
      <c r="O27" s="8">
        <f t="shared" si="5"/>
        <v>109.26301356226922</v>
      </c>
      <c r="P27" s="19">
        <f t="shared" si="6"/>
        <v>5.3619812211113602E-2</v>
      </c>
    </row>
    <row r="28" spans="1:16" s="8" customFormat="1" ht="12.75" x14ac:dyDescent="0.2">
      <c r="A28" s="39" t="s">
        <v>22</v>
      </c>
      <c r="B28" s="5"/>
      <c r="C28" s="10"/>
      <c r="D28" s="39" t="s">
        <v>132</v>
      </c>
      <c r="E28" s="39" t="s">
        <v>52</v>
      </c>
      <c r="F28" s="40">
        <v>5.1967592592592593E-2</v>
      </c>
      <c r="G28" s="40">
        <v>5.3807870370370374E-2</v>
      </c>
      <c r="H28" s="39"/>
      <c r="I28" s="40">
        <v>5.8750000000000004E-2</v>
      </c>
      <c r="J28" s="21">
        <f t="shared" si="0"/>
        <v>3</v>
      </c>
      <c r="K28" s="20">
        <f t="shared" si="1"/>
        <v>108.16289958282239</v>
      </c>
      <c r="L28" s="20">
        <f t="shared" si="2"/>
        <v>111.14032990676547</v>
      </c>
      <c r="M28" s="20" t="str">
        <f t="shared" si="3"/>
        <v/>
      </c>
      <c r="N28" s="20">
        <f t="shared" si="4"/>
        <v>109.90561912528258</v>
      </c>
      <c r="O28" s="8">
        <f t="shared" si="5"/>
        <v>109.73628287162349</v>
      </c>
      <c r="P28" s="19">
        <f t="shared" si="6"/>
        <v>5.3852064742555973E-2</v>
      </c>
    </row>
    <row r="29" spans="1:16" s="8" customFormat="1" ht="12.75" x14ac:dyDescent="0.2">
      <c r="A29" s="39" t="s">
        <v>21</v>
      </c>
      <c r="B29" s="5"/>
      <c r="C29" s="10"/>
      <c r="D29" s="39" t="s">
        <v>94</v>
      </c>
      <c r="E29" s="39" t="s">
        <v>36</v>
      </c>
      <c r="F29" s="40">
        <v>5.2743055555555557E-2</v>
      </c>
      <c r="G29" s="40">
        <v>5.5358796296296288E-2</v>
      </c>
      <c r="H29" s="40">
        <v>4.9039351851851855E-2</v>
      </c>
      <c r="I29" s="40">
        <v>5.8553240740740746E-2</v>
      </c>
      <c r="J29" s="21">
        <f t="shared" si="0"/>
        <v>4</v>
      </c>
      <c r="K29" s="20">
        <f t="shared" si="1"/>
        <v>110.26579549870222</v>
      </c>
      <c r="L29" s="20">
        <f t="shared" si="2"/>
        <v>114.34377241214438</v>
      </c>
      <c r="M29" s="20">
        <f t="shared" si="3"/>
        <v>111.00340581608592</v>
      </c>
      <c r="N29" s="20">
        <f t="shared" si="4"/>
        <v>109.40899687026872</v>
      </c>
      <c r="O29" s="8">
        <f t="shared" si="5"/>
        <v>110.22606606168563</v>
      </c>
      <c r="P29" s="19">
        <f t="shared" si="6"/>
        <v>5.4092421308049428E-2</v>
      </c>
    </row>
    <row r="30" spans="1:16" s="8" customFormat="1" ht="12.75" x14ac:dyDescent="0.2">
      <c r="A30" s="39" t="s">
        <v>23</v>
      </c>
      <c r="B30" s="5"/>
      <c r="C30" s="10"/>
      <c r="D30" s="39" t="s">
        <v>158</v>
      </c>
      <c r="E30" s="39" t="s">
        <v>25</v>
      </c>
      <c r="F30" s="40">
        <v>5.1944444444444439E-2</v>
      </c>
      <c r="G30" s="40">
        <v>5.3773148148148153E-2</v>
      </c>
      <c r="H30" s="40">
        <v>5.0358796296296297E-2</v>
      </c>
      <c r="I30" s="40">
        <v>5.966435185185185E-2</v>
      </c>
      <c r="J30" s="21">
        <f t="shared" si="0"/>
        <v>4</v>
      </c>
      <c r="K30" s="20">
        <f t="shared" si="1"/>
        <v>108.10027046322983</v>
      </c>
      <c r="L30" s="20">
        <f t="shared" si="2"/>
        <v>111.06861104470475</v>
      </c>
      <c r="M30" s="20">
        <f t="shared" si="3"/>
        <v>113.99004453759495</v>
      </c>
      <c r="N30" s="20">
        <f t="shared" si="4"/>
        <v>112.22107456784028</v>
      </c>
      <c r="O30" s="8">
        <f t="shared" si="5"/>
        <v>110.46331869192495</v>
      </c>
      <c r="P30" s="19">
        <f t="shared" si="6"/>
        <v>5.4208850839555768E-2</v>
      </c>
    </row>
    <row r="31" spans="1:16" s="8" customFormat="1" ht="12.75" x14ac:dyDescent="0.2">
      <c r="A31" s="39" t="s">
        <v>22</v>
      </c>
      <c r="B31" s="5"/>
      <c r="C31" s="10"/>
      <c r="D31" s="39" t="s">
        <v>137</v>
      </c>
      <c r="E31" s="39" t="s">
        <v>54</v>
      </c>
      <c r="F31" s="40">
        <v>5.2615740740740741E-2</v>
      </c>
      <c r="G31" s="40">
        <v>5.4351851851851853E-2</v>
      </c>
      <c r="H31" s="40">
        <v>4.8888888888888891E-2</v>
      </c>
      <c r="I31" s="39"/>
      <c r="J31" s="21">
        <f t="shared" si="0"/>
        <v>3</v>
      </c>
      <c r="K31" s="20">
        <f t="shared" si="1"/>
        <v>109.9199035467219</v>
      </c>
      <c r="L31" s="20">
        <f t="shared" si="2"/>
        <v>112.26392541238346</v>
      </c>
      <c r="M31" s="20">
        <f t="shared" si="3"/>
        <v>110.66282420749278</v>
      </c>
      <c r="N31" s="20" t="str">
        <f t="shared" si="4"/>
        <v/>
      </c>
      <c r="O31" s="8">
        <f t="shared" si="5"/>
        <v>110.94888438886603</v>
      </c>
      <c r="P31" s="19">
        <f t="shared" si="6"/>
        <v>5.4447137709350925E-2</v>
      </c>
    </row>
    <row r="32" spans="1:16" s="8" customFormat="1" ht="12.75" x14ac:dyDescent="0.2">
      <c r="A32" s="39" t="s">
        <v>21</v>
      </c>
      <c r="B32" s="5"/>
      <c r="C32" s="10"/>
      <c r="D32" s="39" t="s">
        <v>118</v>
      </c>
      <c r="E32" s="39" t="s">
        <v>47</v>
      </c>
      <c r="F32" s="40">
        <v>5.0081018518518518E-2</v>
      </c>
      <c r="G32" s="40">
        <v>6.1539351851851852E-2</v>
      </c>
      <c r="H32" s="39"/>
      <c r="I32" s="40">
        <v>5.6469907407407406E-2</v>
      </c>
      <c r="J32" s="21">
        <f t="shared" si="0"/>
        <v>3</v>
      </c>
      <c r="K32" s="20">
        <f t="shared" si="1"/>
        <v>103.086321240777</v>
      </c>
      <c r="L32" s="20">
        <f t="shared" si="2"/>
        <v>127.1097298589529</v>
      </c>
      <c r="M32" s="20" t="str">
        <f t="shared" si="3"/>
        <v/>
      </c>
      <c r="N32" s="20">
        <f t="shared" si="4"/>
        <v>104.18670982989168</v>
      </c>
      <c r="O32" s="8">
        <f t="shared" si="5"/>
        <v>111.46092030987386</v>
      </c>
      <c r="P32" s="19">
        <f t="shared" si="6"/>
        <v>5.4698414596512174E-2</v>
      </c>
    </row>
    <row r="33" spans="1:16" s="8" customFormat="1" ht="12.75" x14ac:dyDescent="0.2">
      <c r="A33" s="39" t="s">
        <v>21</v>
      </c>
      <c r="D33" s="39" t="s">
        <v>100</v>
      </c>
      <c r="E33" s="39" t="s">
        <v>36</v>
      </c>
      <c r="F33" s="40">
        <v>5.2384259259259262E-2</v>
      </c>
      <c r="G33" s="40">
        <v>5.6331018518518516E-2</v>
      </c>
      <c r="H33" s="40">
        <v>4.8067129629629633E-2</v>
      </c>
      <c r="I33" s="40">
        <v>6.2442129629629632E-2</v>
      </c>
      <c r="J33" s="21">
        <f t="shared" si="0"/>
        <v>4</v>
      </c>
      <c r="K33" s="20">
        <f t="shared" si="1"/>
        <v>109.29165243512907</v>
      </c>
      <c r="L33" s="20">
        <f t="shared" si="2"/>
        <v>116.35190054984459</v>
      </c>
      <c r="M33" s="20">
        <f t="shared" si="3"/>
        <v>108.80272465286873</v>
      </c>
      <c r="N33" s="20">
        <f t="shared" si="4"/>
        <v>119.33124594506887</v>
      </c>
      <c r="O33" s="8">
        <f t="shared" si="5"/>
        <v>111.48209254594747</v>
      </c>
      <c r="P33" s="19">
        <f t="shared" si="6"/>
        <v>5.4708804675326073E-2</v>
      </c>
    </row>
    <row r="34" spans="1:16" s="8" customFormat="1" ht="12.75" x14ac:dyDescent="0.2">
      <c r="A34" s="39" t="s">
        <v>22</v>
      </c>
      <c r="B34" s="5"/>
      <c r="C34" s="10"/>
      <c r="D34" s="39" t="s">
        <v>144</v>
      </c>
      <c r="E34" s="39" t="s">
        <v>55</v>
      </c>
      <c r="F34" s="40">
        <v>5.3541666666666675E-2</v>
      </c>
      <c r="G34" s="40">
        <v>5.4282407407407411E-2</v>
      </c>
      <c r="H34" s="40">
        <v>5.0011574074074076E-2</v>
      </c>
      <c r="I34" s="40">
        <v>5.9247685185185188E-2</v>
      </c>
      <c r="J34" s="21">
        <f t="shared" si="0"/>
        <v>4</v>
      </c>
      <c r="K34" s="20">
        <f t="shared" si="1"/>
        <v>112.44118004619672</v>
      </c>
      <c r="L34" s="20">
        <f t="shared" si="2"/>
        <v>112.12048768826202</v>
      </c>
      <c r="M34" s="20">
        <f t="shared" si="3"/>
        <v>113.20408697930311</v>
      </c>
      <c r="N34" s="20">
        <f t="shared" si="4"/>
        <v>111.16437839606779</v>
      </c>
      <c r="O34" s="8">
        <f t="shared" si="5"/>
        <v>111.90868204350885</v>
      </c>
      <c r="P34" s="19">
        <f t="shared" si="6"/>
        <v>5.4918149521351566E-2</v>
      </c>
    </row>
    <row r="35" spans="1:16" s="8" customFormat="1" ht="12.75" x14ac:dyDescent="0.2">
      <c r="A35" s="39" t="s">
        <v>23</v>
      </c>
      <c r="B35" s="5"/>
      <c r="C35" s="10"/>
      <c r="D35" s="39" t="s">
        <v>166</v>
      </c>
      <c r="E35" s="39" t="s">
        <v>60</v>
      </c>
      <c r="F35" s="40">
        <v>5.3078703703703704E-2</v>
      </c>
      <c r="G35" s="40">
        <v>5.4432870370370368E-2</v>
      </c>
      <c r="H35" s="40">
        <v>4.9780092592592591E-2</v>
      </c>
      <c r="I35" s="40">
        <v>5.9814814814814814E-2</v>
      </c>
      <c r="J35" s="21">
        <f t="shared" si="0"/>
        <v>4</v>
      </c>
      <c r="K35" s="20">
        <f t="shared" si="1"/>
        <v>111.17889244916226</v>
      </c>
      <c r="L35" s="20">
        <f t="shared" si="2"/>
        <v>112.43126942385845</v>
      </c>
      <c r="M35" s="20">
        <f t="shared" si="3"/>
        <v>112.6801152737752</v>
      </c>
      <c r="N35" s="20">
        <f t="shared" si="4"/>
        <v>112.60329543172836</v>
      </c>
      <c r="O35" s="8">
        <f t="shared" si="5"/>
        <v>112.07115243491637</v>
      </c>
      <c r="P35" s="19">
        <f t="shared" si="6"/>
        <v>5.4997880361579335E-2</v>
      </c>
    </row>
    <row r="36" spans="1:16" s="8" customFormat="1" ht="12.75" x14ac:dyDescent="0.2">
      <c r="A36" s="39" t="s">
        <v>23</v>
      </c>
      <c r="B36" s="5"/>
      <c r="C36" s="10"/>
      <c r="D36" s="39" t="s">
        <v>164</v>
      </c>
      <c r="E36" s="39" t="s">
        <v>25</v>
      </c>
      <c r="F36" s="40">
        <v>5.2592592592592587E-2</v>
      </c>
      <c r="G36" s="39"/>
      <c r="H36" s="40">
        <v>5.0370370370370371E-2</v>
      </c>
      <c r="I36" s="40">
        <v>5.9953703703703703E-2</v>
      </c>
      <c r="J36" s="21">
        <f t="shared" si="0"/>
        <v>3</v>
      </c>
      <c r="K36" s="20">
        <f t="shared" si="1"/>
        <v>109.85704105501648</v>
      </c>
      <c r="L36" s="20" t="str">
        <f t="shared" si="2"/>
        <v/>
      </c>
      <c r="M36" s="20">
        <f t="shared" si="3"/>
        <v>114.01624312287136</v>
      </c>
      <c r="N36" s="20">
        <f t="shared" si="4"/>
        <v>112.95641351616294</v>
      </c>
      <c r="O36" s="8">
        <f t="shared" si="5"/>
        <v>112.27656589801693</v>
      </c>
      <c r="P36" s="19">
        <f t="shared" si="6"/>
        <v>5.5098685116619424E-2</v>
      </c>
    </row>
    <row r="37" spans="1:16" s="8" customFormat="1" ht="12.75" x14ac:dyDescent="0.2">
      <c r="A37" s="39" t="s">
        <v>21</v>
      </c>
      <c r="D37" s="39" t="s">
        <v>112</v>
      </c>
      <c r="E37" s="39" t="s">
        <v>25</v>
      </c>
      <c r="F37" s="40">
        <v>6.1932870370370374E-2</v>
      </c>
      <c r="G37" s="40">
        <v>4.9942129629629628E-2</v>
      </c>
      <c r="H37" s="39"/>
      <c r="I37" s="40">
        <v>5.5046296296296295E-2</v>
      </c>
      <c r="J37" s="21">
        <f t="shared" ref="J37:J68" si="7">COUNT(F37:I37)</f>
        <v>3</v>
      </c>
      <c r="K37" s="20">
        <f t="shared" ref="K37:K68" si="8">IF(F37="","",((F37/$K$2)^$K$3)*100)</f>
        <v>135.86998081783787</v>
      </c>
      <c r="L37" s="20">
        <f t="shared" ref="L37:L68" si="9">IF(G37="","",((G37/$L$2)^$L$3)*100)</f>
        <v>103.15562993067175</v>
      </c>
      <c r="M37" s="20" t="str">
        <f t="shared" ref="M37:M68" si="10">IF(H37="","",((H37/$M$2)^$M$3)*100)</f>
        <v/>
      </c>
      <c r="N37" s="20">
        <f t="shared" ref="N37:N68" si="11">IF(I37="","",((I37/$N$2)^$N$3)*100)</f>
        <v>100.65658942629025</v>
      </c>
      <c r="O37" s="8">
        <f t="shared" ref="O37:O68" si="12">(SMALL(K37:N37,1)+SMALL(K37:N37,2)+SMALL(K37:N37,3))/3</f>
        <v>113.22740005826661</v>
      </c>
      <c r="P37" s="19">
        <f t="shared" ref="P37:P68" si="13">$O$2*O37/100</f>
        <v>5.5565298176741953E-2</v>
      </c>
    </row>
    <row r="38" spans="1:16" s="8" customFormat="1" ht="12.75" x14ac:dyDescent="0.2">
      <c r="A38" s="39" t="s">
        <v>20</v>
      </c>
      <c r="B38" s="5"/>
      <c r="C38" s="10"/>
      <c r="D38" s="39" t="s">
        <v>75</v>
      </c>
      <c r="E38" s="39"/>
      <c r="F38" s="40">
        <v>5.4259259259259257E-2</v>
      </c>
      <c r="G38" s="40">
        <v>5.5185185185185191E-2</v>
      </c>
      <c r="H38" s="39"/>
      <c r="I38" s="40">
        <v>5.9861111111111108E-2</v>
      </c>
      <c r="J38" s="21">
        <f t="shared" si="7"/>
        <v>3</v>
      </c>
      <c r="K38" s="20">
        <f t="shared" si="8"/>
        <v>114.40419820690558</v>
      </c>
      <c r="L38" s="20">
        <f t="shared" si="9"/>
        <v>113.98517810184079</v>
      </c>
      <c r="M38" s="20" t="str">
        <f t="shared" si="10"/>
        <v/>
      </c>
      <c r="N38" s="20">
        <f t="shared" si="11"/>
        <v>112.72096960786871</v>
      </c>
      <c r="O38" s="8">
        <f t="shared" si="12"/>
        <v>113.70344863887169</v>
      </c>
      <c r="P38" s="19">
        <f t="shared" si="13"/>
        <v>5.5798914609816661E-2</v>
      </c>
    </row>
    <row r="39" spans="1:16" s="8" customFormat="1" ht="12.75" x14ac:dyDescent="0.2">
      <c r="A39" s="39" t="s">
        <v>23</v>
      </c>
      <c r="B39" s="5"/>
      <c r="C39" s="10"/>
      <c r="D39" s="39" t="s">
        <v>157</v>
      </c>
      <c r="E39" s="39" t="s">
        <v>36</v>
      </c>
      <c r="F39" s="40">
        <v>5.2928240740740741E-2</v>
      </c>
      <c r="G39" s="39"/>
      <c r="H39" s="40">
        <v>5.1122685185185181E-2</v>
      </c>
      <c r="I39" s="40">
        <v>6.0625000000000005E-2</v>
      </c>
      <c r="J39" s="21">
        <f t="shared" si="7"/>
        <v>3</v>
      </c>
      <c r="K39" s="20">
        <f t="shared" si="8"/>
        <v>110.76935825341543</v>
      </c>
      <c r="L39" s="20" t="str">
        <f t="shared" si="9"/>
        <v/>
      </c>
      <c r="M39" s="20">
        <f t="shared" si="10"/>
        <v>115.71915116583702</v>
      </c>
      <c r="N39" s="20">
        <f t="shared" si="11"/>
        <v>114.66718103390122</v>
      </c>
      <c r="O39" s="8">
        <f t="shared" si="12"/>
        <v>113.71856348438455</v>
      </c>
      <c r="P39" s="19">
        <f t="shared" si="13"/>
        <v>5.5806332080299823E-2</v>
      </c>
    </row>
    <row r="40" spans="1:16" s="8" customFormat="1" ht="12.75" x14ac:dyDescent="0.2">
      <c r="A40" s="39" t="s">
        <v>22</v>
      </c>
      <c r="B40" s="16"/>
      <c r="C40" s="15"/>
      <c r="D40" s="39" t="s">
        <v>128</v>
      </c>
      <c r="E40" s="39" t="s">
        <v>34</v>
      </c>
      <c r="F40" s="40">
        <v>5.4675925925925926E-2</v>
      </c>
      <c r="G40" s="40">
        <v>5.7476851851851855E-2</v>
      </c>
      <c r="H40" s="40">
        <v>5.0104166666666672E-2</v>
      </c>
      <c r="I40" s="40">
        <v>5.966435185185185E-2</v>
      </c>
      <c r="J40" s="21">
        <f t="shared" si="7"/>
        <v>4</v>
      </c>
      <c r="K40" s="20">
        <f t="shared" si="8"/>
        <v>115.54760109635561</v>
      </c>
      <c r="L40" s="20">
        <f t="shared" si="9"/>
        <v>118.71862299784843</v>
      </c>
      <c r="M40" s="20">
        <f t="shared" si="10"/>
        <v>113.41367566151428</v>
      </c>
      <c r="N40" s="20">
        <f t="shared" si="11"/>
        <v>112.22107456784028</v>
      </c>
      <c r="O40" s="8">
        <f t="shared" si="12"/>
        <v>113.72745044190339</v>
      </c>
      <c r="P40" s="19">
        <f t="shared" si="13"/>
        <v>5.581069327241555E-2</v>
      </c>
    </row>
    <row r="41" spans="1:16" s="8" customFormat="1" ht="12.75" x14ac:dyDescent="0.2">
      <c r="A41" s="39" t="s">
        <v>21</v>
      </c>
      <c r="D41" s="39" t="s">
        <v>97</v>
      </c>
      <c r="E41" s="39" t="s">
        <v>26</v>
      </c>
      <c r="F41" s="40">
        <v>5.3530092592592594E-2</v>
      </c>
      <c r="G41" s="40">
        <v>5.6273148148148149E-2</v>
      </c>
      <c r="H41" s="40">
        <v>4.9733796296296297E-2</v>
      </c>
      <c r="I41" s="39"/>
      <c r="J41" s="21">
        <f t="shared" si="7"/>
        <v>3</v>
      </c>
      <c r="K41" s="20">
        <f t="shared" si="8"/>
        <v>112.4095828144452</v>
      </c>
      <c r="L41" s="20">
        <f t="shared" si="9"/>
        <v>116.23236911307673</v>
      </c>
      <c r="M41" s="20">
        <f t="shared" si="10"/>
        <v>112.57532093266963</v>
      </c>
      <c r="N41" s="20" t="str">
        <f t="shared" si="11"/>
        <v/>
      </c>
      <c r="O41" s="8">
        <f t="shared" si="12"/>
        <v>113.73909095339718</v>
      </c>
      <c r="P41" s="19">
        <f t="shared" si="13"/>
        <v>5.5816405745648619E-2</v>
      </c>
    </row>
    <row r="42" spans="1:16" s="8" customFormat="1" ht="12.75" x14ac:dyDescent="0.2">
      <c r="A42" s="39" t="s">
        <v>21</v>
      </c>
      <c r="D42" s="39" t="s">
        <v>99</v>
      </c>
      <c r="E42" s="39" t="s">
        <v>40</v>
      </c>
      <c r="F42" s="40">
        <v>5.8032407407407414E-2</v>
      </c>
      <c r="G42" s="40">
        <v>5.3275462962962962E-2</v>
      </c>
      <c r="H42" s="39"/>
      <c r="I42" s="40">
        <v>5.7476851851851855E-2</v>
      </c>
      <c r="J42" s="21">
        <f t="shared" si="7"/>
        <v>3</v>
      </c>
      <c r="K42" s="20">
        <f t="shared" si="8"/>
        <v>124.85263322153861</v>
      </c>
      <c r="L42" s="20">
        <f t="shared" si="9"/>
        <v>110.04064068850109</v>
      </c>
      <c r="M42" s="20" t="str">
        <f t="shared" si="10"/>
        <v/>
      </c>
      <c r="N42" s="20">
        <f t="shared" si="11"/>
        <v>106.70254658582157</v>
      </c>
      <c r="O42" s="8">
        <f t="shared" si="12"/>
        <v>113.86527349862043</v>
      </c>
      <c r="P42" s="19">
        <f t="shared" si="13"/>
        <v>5.5878328661360027E-2</v>
      </c>
    </row>
    <row r="43" spans="1:16" s="8" customFormat="1" ht="12.75" x14ac:dyDescent="0.2">
      <c r="A43" s="39" t="s">
        <v>24</v>
      </c>
      <c r="B43" s="5"/>
      <c r="C43" s="10"/>
      <c r="D43" s="39" t="s">
        <v>177</v>
      </c>
      <c r="E43" s="39" t="s">
        <v>64</v>
      </c>
      <c r="F43" s="40">
        <v>5.4490740740740735E-2</v>
      </c>
      <c r="G43" s="40">
        <v>5.6319444444444443E-2</v>
      </c>
      <c r="H43" s="40">
        <v>5.0231481481481481E-2</v>
      </c>
      <c r="I43" s="40">
        <v>6.1400462962962969E-2</v>
      </c>
      <c r="J43" s="21">
        <f t="shared" si="7"/>
        <v>4</v>
      </c>
      <c r="K43" s="20">
        <f t="shared" si="8"/>
        <v>115.03909810980799</v>
      </c>
      <c r="L43" s="20">
        <f t="shared" si="9"/>
        <v>116.32799426249103</v>
      </c>
      <c r="M43" s="20">
        <f t="shared" si="10"/>
        <v>113.70186009955461</v>
      </c>
      <c r="N43" s="20">
        <f t="shared" si="11"/>
        <v>116.65167872947686</v>
      </c>
      <c r="O43" s="8">
        <f t="shared" si="12"/>
        <v>115.02298415728454</v>
      </c>
      <c r="P43" s="19">
        <f t="shared" si="13"/>
        <v>5.6446464447556306E-2</v>
      </c>
    </row>
    <row r="44" spans="1:16" s="8" customFormat="1" ht="12.75" x14ac:dyDescent="0.2">
      <c r="A44" s="39" t="s">
        <v>22</v>
      </c>
      <c r="D44" s="39" t="s">
        <v>122</v>
      </c>
      <c r="E44" s="39" t="s">
        <v>36</v>
      </c>
      <c r="F44" s="39"/>
      <c r="G44" s="40">
        <v>5.5706018518518523E-2</v>
      </c>
      <c r="H44" s="40">
        <v>5.0127314814814812E-2</v>
      </c>
      <c r="I44" s="40">
        <v>6.1967592592592595E-2</v>
      </c>
      <c r="J44" s="21">
        <f t="shared" si="7"/>
        <v>3</v>
      </c>
      <c r="K44" s="20" t="str">
        <f t="shared" si="8"/>
        <v/>
      </c>
      <c r="L44" s="20">
        <f t="shared" si="9"/>
        <v>115.06096103275161</v>
      </c>
      <c r="M44" s="20">
        <f t="shared" si="10"/>
        <v>113.46607283206704</v>
      </c>
      <c r="N44" s="20">
        <f t="shared" si="11"/>
        <v>118.108597983484</v>
      </c>
      <c r="O44" s="8">
        <f t="shared" si="12"/>
        <v>115.54521061610087</v>
      </c>
      <c r="P44" s="19">
        <f t="shared" si="13"/>
        <v>5.6702742246790248E-2</v>
      </c>
    </row>
    <row r="45" spans="1:16" s="8" customFormat="1" ht="12.75" x14ac:dyDescent="0.2">
      <c r="A45" s="39" t="s">
        <v>21</v>
      </c>
      <c r="B45" s="17"/>
      <c r="C45" s="15"/>
      <c r="D45" s="39" t="s">
        <v>103</v>
      </c>
      <c r="E45" s="39" t="s">
        <v>41</v>
      </c>
      <c r="F45" s="40">
        <v>5.4606481481481478E-2</v>
      </c>
      <c r="G45" s="39"/>
      <c r="H45" s="40">
        <v>5.0729166666666665E-2</v>
      </c>
      <c r="I45" s="40">
        <v>6.1458333333333337E-2</v>
      </c>
      <c r="J45" s="21">
        <f t="shared" si="7"/>
        <v>3</v>
      </c>
      <c r="K45" s="20">
        <f t="shared" si="8"/>
        <v>115.3568518307808</v>
      </c>
      <c r="L45" s="20" t="str">
        <f t="shared" si="9"/>
        <v/>
      </c>
      <c r="M45" s="20">
        <f t="shared" si="10"/>
        <v>114.82839926643959</v>
      </c>
      <c r="N45" s="20">
        <f t="shared" si="11"/>
        <v>116.80012899855919</v>
      </c>
      <c r="O45" s="8">
        <f t="shared" si="12"/>
        <v>115.66179336525984</v>
      </c>
      <c r="P45" s="19">
        <f t="shared" si="13"/>
        <v>5.6759954151470102E-2</v>
      </c>
    </row>
    <row r="46" spans="1:16" s="8" customFormat="1" ht="12.75" x14ac:dyDescent="0.2">
      <c r="A46" s="39" t="s">
        <v>23</v>
      </c>
      <c r="B46" s="5"/>
      <c r="C46" s="10"/>
      <c r="D46" s="39" t="s">
        <v>163</v>
      </c>
      <c r="E46" s="39" t="s">
        <v>25</v>
      </c>
      <c r="F46" s="40">
        <v>5.4328703703703705E-2</v>
      </c>
      <c r="G46" s="40">
        <v>5.649305555555556E-2</v>
      </c>
      <c r="H46" s="40">
        <v>5.1122685185185181E-2</v>
      </c>
      <c r="I46" s="39"/>
      <c r="J46" s="21">
        <f t="shared" si="7"/>
        <v>3</v>
      </c>
      <c r="K46" s="20">
        <f t="shared" si="8"/>
        <v>114.59458302097028</v>
      </c>
      <c r="L46" s="20">
        <f t="shared" si="9"/>
        <v>116.68658857279466</v>
      </c>
      <c r="M46" s="20">
        <f t="shared" si="10"/>
        <v>115.71915116583702</v>
      </c>
      <c r="N46" s="20" t="str">
        <f t="shared" si="11"/>
        <v/>
      </c>
      <c r="O46" s="8">
        <f t="shared" si="12"/>
        <v>115.66677425320064</v>
      </c>
      <c r="P46" s="19">
        <f t="shared" si="13"/>
        <v>5.6762398476107728E-2</v>
      </c>
    </row>
    <row r="47" spans="1:16" s="8" customFormat="1" ht="12.75" x14ac:dyDescent="0.2">
      <c r="A47" s="39" t="s">
        <v>22</v>
      </c>
      <c r="B47" s="5"/>
      <c r="C47" s="10"/>
      <c r="D47" s="39" t="s">
        <v>120</v>
      </c>
      <c r="E47" s="39" t="s">
        <v>36</v>
      </c>
      <c r="F47" s="39"/>
      <c r="G47" s="40">
        <v>5.5856481481481479E-2</v>
      </c>
      <c r="H47" s="40">
        <v>5.1712962962962961E-2</v>
      </c>
      <c r="I47" s="40">
        <v>6.0856481481481484E-2</v>
      </c>
      <c r="J47" s="21">
        <f t="shared" si="7"/>
        <v>3</v>
      </c>
      <c r="K47" s="20" t="str">
        <f t="shared" si="8"/>
        <v/>
      </c>
      <c r="L47" s="20">
        <f t="shared" si="9"/>
        <v>115.37174276834807</v>
      </c>
      <c r="M47" s="20">
        <f t="shared" si="10"/>
        <v>117.05527901493318</v>
      </c>
      <c r="N47" s="20">
        <f t="shared" si="11"/>
        <v>115.25864359918685</v>
      </c>
      <c r="O47" s="8">
        <f t="shared" si="12"/>
        <v>115.89522179415603</v>
      </c>
      <c r="P47" s="19">
        <f t="shared" si="13"/>
        <v>5.6874506991576569E-2</v>
      </c>
    </row>
    <row r="48" spans="1:16" s="8" customFormat="1" ht="12.75" x14ac:dyDescent="0.2">
      <c r="A48" s="39" t="s">
        <v>21</v>
      </c>
      <c r="B48" s="16"/>
      <c r="C48" s="15"/>
      <c r="D48" s="39" t="s">
        <v>98</v>
      </c>
      <c r="E48" s="39" t="s">
        <v>25</v>
      </c>
      <c r="F48" s="40">
        <v>5.8310185185185187E-2</v>
      </c>
      <c r="G48" s="40">
        <v>5.4525462962962963E-2</v>
      </c>
      <c r="H48" s="40">
        <v>4.8935185185185186E-2</v>
      </c>
      <c r="I48" s="39"/>
      <c r="J48" s="21">
        <f t="shared" si="7"/>
        <v>3</v>
      </c>
      <c r="K48" s="20">
        <f t="shared" si="8"/>
        <v>125.63009550663324</v>
      </c>
      <c r="L48" s="20">
        <f t="shared" si="9"/>
        <v>112.62251972268706</v>
      </c>
      <c r="M48" s="20">
        <f t="shared" si="10"/>
        <v>110.76761854859836</v>
      </c>
      <c r="N48" s="20" t="str">
        <f t="shared" si="11"/>
        <v/>
      </c>
      <c r="O48" s="8">
        <f t="shared" si="12"/>
        <v>116.34007792597288</v>
      </c>
      <c r="P48" s="19">
        <f t="shared" si="13"/>
        <v>5.7092816019227437E-2</v>
      </c>
    </row>
    <row r="49" spans="1:16" s="8" customFormat="1" ht="12.75" x14ac:dyDescent="0.2">
      <c r="A49" s="39" t="s">
        <v>22</v>
      </c>
      <c r="B49" s="18"/>
      <c r="C49" s="15"/>
      <c r="D49" s="39" t="s">
        <v>136</v>
      </c>
      <c r="E49" s="39" t="s">
        <v>53</v>
      </c>
      <c r="F49" s="40">
        <v>5.46875E-2</v>
      </c>
      <c r="G49" s="40">
        <v>5.7893518518518518E-2</v>
      </c>
      <c r="H49" s="40">
        <v>5.0740740740740746E-2</v>
      </c>
      <c r="I49" s="39"/>
      <c r="J49" s="21">
        <f t="shared" si="7"/>
        <v>3</v>
      </c>
      <c r="K49" s="20">
        <f t="shared" si="8"/>
        <v>115.57939970999452</v>
      </c>
      <c r="L49" s="20">
        <f t="shared" si="9"/>
        <v>119.57924934257709</v>
      </c>
      <c r="M49" s="20">
        <f t="shared" si="10"/>
        <v>114.85459785171601</v>
      </c>
      <c r="N49" s="20" t="str">
        <f t="shared" si="11"/>
        <v/>
      </c>
      <c r="O49" s="8">
        <f t="shared" si="12"/>
        <v>116.67108230142919</v>
      </c>
      <c r="P49" s="19">
        <f t="shared" si="13"/>
        <v>5.7255253351627289E-2</v>
      </c>
    </row>
    <row r="50" spans="1:16" s="8" customFormat="1" ht="12.75" x14ac:dyDescent="0.2">
      <c r="A50" s="39" t="s">
        <v>22</v>
      </c>
      <c r="B50" s="5"/>
      <c r="C50" s="10"/>
      <c r="D50" s="39" t="s">
        <v>139</v>
      </c>
      <c r="E50" s="39" t="s">
        <v>36</v>
      </c>
      <c r="F50" s="40">
        <v>5.4560185185185184E-2</v>
      </c>
      <c r="G50" s="40">
        <v>5.7476851851851855E-2</v>
      </c>
      <c r="H50" s="39"/>
      <c r="I50" s="40">
        <v>6.1354166666666675E-2</v>
      </c>
      <c r="J50" s="21">
        <f t="shared" si="7"/>
        <v>3</v>
      </c>
      <c r="K50" s="20">
        <f t="shared" si="8"/>
        <v>115.22972607214047</v>
      </c>
      <c r="L50" s="20">
        <f t="shared" si="9"/>
        <v>118.71862299784843</v>
      </c>
      <c r="M50" s="20" t="str">
        <f t="shared" si="10"/>
        <v/>
      </c>
      <c r="N50" s="20">
        <f t="shared" si="11"/>
        <v>116.532953765648</v>
      </c>
      <c r="O50" s="8">
        <f t="shared" si="12"/>
        <v>116.82710094521231</v>
      </c>
      <c r="P50" s="19">
        <f t="shared" si="13"/>
        <v>5.7331818056446784E-2</v>
      </c>
    </row>
    <row r="51" spans="1:16" s="8" customFormat="1" ht="12.75" x14ac:dyDescent="0.2">
      <c r="A51" s="39" t="s">
        <v>21</v>
      </c>
      <c r="B51" s="5"/>
      <c r="C51" s="10"/>
      <c r="D51" s="39" t="s">
        <v>102</v>
      </c>
      <c r="E51" s="39" t="s">
        <v>25</v>
      </c>
      <c r="F51" s="40">
        <v>5.4814814814814816E-2</v>
      </c>
      <c r="G51" s="39"/>
      <c r="H51" s="40">
        <v>5.1134259259259261E-2</v>
      </c>
      <c r="I51" s="40">
        <v>6.2372685185185184E-2</v>
      </c>
      <c r="J51" s="21">
        <f t="shared" si="7"/>
        <v>3</v>
      </c>
      <c r="K51" s="20">
        <f t="shared" si="8"/>
        <v>115.92931764984702</v>
      </c>
      <c r="L51" s="20" t="str">
        <f t="shared" si="9"/>
        <v/>
      </c>
      <c r="M51" s="20">
        <f t="shared" si="10"/>
        <v>115.74534975111344</v>
      </c>
      <c r="N51" s="20">
        <f t="shared" si="11"/>
        <v>119.15211806260263</v>
      </c>
      <c r="O51" s="8">
        <f t="shared" si="12"/>
        <v>116.94226182118769</v>
      </c>
      <c r="P51" s="19">
        <f t="shared" si="13"/>
        <v>5.7388332190027293E-2</v>
      </c>
    </row>
    <row r="52" spans="1:16" s="8" customFormat="1" ht="12.75" x14ac:dyDescent="0.2">
      <c r="A52" s="39" t="s">
        <v>21</v>
      </c>
      <c r="B52" s="16"/>
      <c r="C52" s="15"/>
      <c r="D52" s="39" t="s">
        <v>90</v>
      </c>
      <c r="E52" s="39" t="s">
        <v>26</v>
      </c>
      <c r="F52" s="39"/>
      <c r="G52" s="40">
        <v>5.7349537037037039E-2</v>
      </c>
      <c r="H52" s="40">
        <v>5.0844907407407408E-2</v>
      </c>
      <c r="I52" s="40">
        <v>6.1921296296296301E-2</v>
      </c>
      <c r="J52" s="21">
        <f t="shared" si="7"/>
        <v>3</v>
      </c>
      <c r="K52" s="20" t="str">
        <f t="shared" si="8"/>
        <v/>
      </c>
      <c r="L52" s="20">
        <f t="shared" si="9"/>
        <v>118.45565383695913</v>
      </c>
      <c r="M52" s="20">
        <f t="shared" si="10"/>
        <v>115.09038511920355</v>
      </c>
      <c r="N52" s="20">
        <f t="shared" si="11"/>
        <v>117.98949020812692</v>
      </c>
      <c r="O52" s="8">
        <f t="shared" si="12"/>
        <v>117.17850972142986</v>
      </c>
      <c r="P52" s="19">
        <f t="shared" si="13"/>
        <v>5.7504268659590581E-2</v>
      </c>
    </row>
    <row r="53" spans="1:16" s="8" customFormat="1" ht="12.75" x14ac:dyDescent="0.2">
      <c r="A53" s="39" t="s">
        <v>21</v>
      </c>
      <c r="B53" s="5"/>
      <c r="C53" s="10"/>
      <c r="D53" s="39" t="s">
        <v>111</v>
      </c>
      <c r="E53" s="39" t="s">
        <v>45</v>
      </c>
      <c r="F53" s="40">
        <v>5.454861111111111E-2</v>
      </c>
      <c r="G53" s="40">
        <v>5.7581018518518517E-2</v>
      </c>
      <c r="H53" s="40">
        <v>5.2118055555555563E-2</v>
      </c>
      <c r="I53" s="40">
        <v>6.3877314814814817E-2</v>
      </c>
      <c r="J53" s="21">
        <f t="shared" si="7"/>
        <v>4</v>
      </c>
      <c r="K53" s="20">
        <f t="shared" si="8"/>
        <v>115.19794968753112</v>
      </c>
      <c r="L53" s="20">
        <f t="shared" si="9"/>
        <v>118.9337795840306</v>
      </c>
      <c r="M53" s="20">
        <f t="shared" si="10"/>
        <v>117.97222949960701</v>
      </c>
      <c r="N53" s="20">
        <f t="shared" si="11"/>
        <v>123.0487626672151</v>
      </c>
      <c r="O53" s="8">
        <f t="shared" si="12"/>
        <v>117.36798625705624</v>
      </c>
      <c r="P53" s="19">
        <f t="shared" si="13"/>
        <v>5.7597252515036862E-2</v>
      </c>
    </row>
    <row r="54" spans="1:16" s="8" customFormat="1" ht="12.75" x14ac:dyDescent="0.2">
      <c r="A54" s="39" t="s">
        <v>20</v>
      </c>
      <c r="B54" s="5"/>
      <c r="C54" s="10"/>
      <c r="D54" s="39" t="s">
        <v>78</v>
      </c>
      <c r="E54" s="39" t="s">
        <v>29</v>
      </c>
      <c r="F54" s="40">
        <v>5.3101851851851851E-2</v>
      </c>
      <c r="G54" s="40">
        <v>6.283564814814814E-2</v>
      </c>
      <c r="H54" s="40">
        <v>4.9247685185185186E-2</v>
      </c>
      <c r="I54" s="39"/>
      <c r="J54" s="21">
        <f t="shared" si="7"/>
        <v>3</v>
      </c>
      <c r="K54" s="20">
        <f t="shared" si="8"/>
        <v>111.24192865240433</v>
      </c>
      <c r="L54" s="20">
        <f t="shared" si="9"/>
        <v>129.78723404255317</v>
      </c>
      <c r="M54" s="20">
        <f t="shared" si="10"/>
        <v>111.47498035106102</v>
      </c>
      <c r="N54" s="20" t="str">
        <f t="shared" si="11"/>
        <v/>
      </c>
      <c r="O54" s="8">
        <f t="shared" si="12"/>
        <v>117.5013810153395</v>
      </c>
      <c r="P54" s="19">
        <f t="shared" si="13"/>
        <v>5.7662714757527718E-2</v>
      </c>
    </row>
    <row r="55" spans="1:16" s="8" customFormat="1" ht="12.75" x14ac:dyDescent="0.2">
      <c r="A55" s="39" t="s">
        <v>23</v>
      </c>
      <c r="D55" s="39" t="s">
        <v>162</v>
      </c>
      <c r="E55" s="39" t="s">
        <v>54</v>
      </c>
      <c r="F55" s="40">
        <v>5.7847222222222223E-2</v>
      </c>
      <c r="G55" s="40">
        <v>5.6238425925925928E-2</v>
      </c>
      <c r="H55" s="39"/>
      <c r="I55" s="40">
        <v>5.9629629629629623E-2</v>
      </c>
      <c r="J55" s="21">
        <f t="shared" si="7"/>
        <v>3</v>
      </c>
      <c r="K55" s="20">
        <f t="shared" si="8"/>
        <v>124.3349445904966</v>
      </c>
      <c r="L55" s="20">
        <f t="shared" si="9"/>
        <v>116.16065025101601</v>
      </c>
      <c r="M55" s="20" t="str">
        <f t="shared" si="10"/>
        <v/>
      </c>
      <c r="N55" s="20">
        <f t="shared" si="11"/>
        <v>112.13291762137074</v>
      </c>
      <c r="O55" s="8">
        <f t="shared" si="12"/>
        <v>117.54283748762778</v>
      </c>
      <c r="P55" s="19">
        <f t="shared" si="13"/>
        <v>5.7683059137446965E-2</v>
      </c>
    </row>
    <row r="56" spans="1:16" s="8" customFormat="1" ht="12.75" x14ac:dyDescent="0.2">
      <c r="A56" s="39" t="s">
        <v>20</v>
      </c>
      <c r="B56" s="5"/>
      <c r="C56" s="10"/>
      <c r="D56" s="39" t="s">
        <v>77</v>
      </c>
      <c r="E56" s="39" t="s">
        <v>28</v>
      </c>
      <c r="F56" s="40">
        <v>5.6134259259259266E-2</v>
      </c>
      <c r="G56" s="40">
        <v>5.6226851851851854E-2</v>
      </c>
      <c r="H56" s="40">
        <v>5.1666666666666666E-2</v>
      </c>
      <c r="I56" s="40">
        <v>7.4247685185185194E-2</v>
      </c>
      <c r="J56" s="21">
        <f t="shared" si="7"/>
        <v>4</v>
      </c>
      <c r="K56" s="20">
        <f t="shared" si="8"/>
        <v>119.57002994401019</v>
      </c>
      <c r="L56" s="20">
        <f t="shared" si="9"/>
        <v>116.13674396366245</v>
      </c>
      <c r="M56" s="20">
        <f t="shared" si="10"/>
        <v>116.9504846738276</v>
      </c>
      <c r="N56" s="20">
        <f t="shared" si="11"/>
        <v>150.75829283853278</v>
      </c>
      <c r="O56" s="8">
        <f t="shared" si="12"/>
        <v>117.55241952716675</v>
      </c>
      <c r="P56" s="19">
        <f t="shared" si="13"/>
        <v>5.7687761434628129E-2</v>
      </c>
    </row>
    <row r="57" spans="1:16" s="8" customFormat="1" ht="12.75" x14ac:dyDescent="0.2">
      <c r="A57" s="39" t="s">
        <v>21</v>
      </c>
      <c r="B57" s="5"/>
      <c r="C57" s="10"/>
      <c r="D57" s="39" t="s">
        <v>101</v>
      </c>
      <c r="E57" s="39" t="s">
        <v>36</v>
      </c>
      <c r="F57" s="40">
        <v>5.7141203703703708E-2</v>
      </c>
      <c r="G57" s="40">
        <v>5.5567129629629626E-2</v>
      </c>
      <c r="H57" s="39"/>
      <c r="I57" s="40">
        <v>6.1759259259259257E-2</v>
      </c>
      <c r="J57" s="21">
        <f t="shared" si="7"/>
        <v>3</v>
      </c>
      <c r="K57" s="20">
        <f t="shared" si="8"/>
        <v>122.36582517272868</v>
      </c>
      <c r="L57" s="20">
        <f t="shared" si="9"/>
        <v>114.77408558450873</v>
      </c>
      <c r="M57" s="20" t="str">
        <f t="shared" si="10"/>
        <v/>
      </c>
      <c r="N57" s="20">
        <f t="shared" si="11"/>
        <v>117.57285851285167</v>
      </c>
      <c r="O57" s="8">
        <f t="shared" si="12"/>
        <v>118.23758975669637</v>
      </c>
      <c r="P57" s="19">
        <f t="shared" si="13"/>
        <v>5.8024002380600993E-2</v>
      </c>
    </row>
    <row r="58" spans="1:16" s="8" customFormat="1" ht="12.75" x14ac:dyDescent="0.2">
      <c r="A58" s="39" t="s">
        <v>21</v>
      </c>
      <c r="D58" s="39" t="s">
        <v>92</v>
      </c>
      <c r="E58" s="39" t="s">
        <v>37</v>
      </c>
      <c r="F58" s="39"/>
      <c r="G58" s="40">
        <v>5.768518518518518E-2</v>
      </c>
      <c r="H58" s="40">
        <v>5.2696759259259263E-2</v>
      </c>
      <c r="I58" s="40">
        <v>6.1956018518518514E-2</v>
      </c>
      <c r="J58" s="21">
        <f t="shared" si="7"/>
        <v>3</v>
      </c>
      <c r="K58" s="20" t="str">
        <f t="shared" si="8"/>
        <v/>
      </c>
      <c r="L58" s="20">
        <f t="shared" si="9"/>
        <v>119.14893617021274</v>
      </c>
      <c r="M58" s="20">
        <f t="shared" si="10"/>
        <v>119.28215876342676</v>
      </c>
      <c r="N58" s="20">
        <f t="shared" si="11"/>
        <v>118.07881811881829</v>
      </c>
      <c r="O58" s="8">
        <f t="shared" si="12"/>
        <v>118.83663768415261</v>
      </c>
      <c r="P58" s="19">
        <f t="shared" si="13"/>
        <v>5.8317979604260078E-2</v>
      </c>
    </row>
    <row r="59" spans="1:16" s="8" customFormat="1" ht="12.75" x14ac:dyDescent="0.2">
      <c r="A59" s="38" t="s">
        <v>16</v>
      </c>
      <c r="B59" s="16"/>
      <c r="C59" s="15"/>
      <c r="D59" s="38" t="s">
        <v>67</v>
      </c>
      <c r="E59" s="38" t="s">
        <v>25</v>
      </c>
      <c r="F59" s="40">
        <v>5.5821759259259258E-2</v>
      </c>
      <c r="G59" s="40">
        <v>5.7615740740740738E-2</v>
      </c>
      <c r="H59" s="40">
        <v>5.2488425925925924E-2</v>
      </c>
      <c r="I59" s="39"/>
      <c r="J59" s="21">
        <f t="shared" si="7"/>
        <v>3</v>
      </c>
      <c r="K59" s="20">
        <f t="shared" si="8"/>
        <v>118.70541162375005</v>
      </c>
      <c r="L59" s="20">
        <f t="shared" si="9"/>
        <v>119.00549844609132</v>
      </c>
      <c r="M59" s="20">
        <f t="shared" si="10"/>
        <v>118.81058422845163</v>
      </c>
      <c r="N59" s="20" t="str">
        <f t="shared" si="11"/>
        <v/>
      </c>
      <c r="O59" s="8">
        <f t="shared" si="12"/>
        <v>118.840498099431</v>
      </c>
      <c r="P59" s="19">
        <f t="shared" si="13"/>
        <v>5.8319874067313364E-2</v>
      </c>
    </row>
    <row r="60" spans="1:16" s="8" customFormat="1" ht="12.75" x14ac:dyDescent="0.2">
      <c r="A60" s="39" t="s">
        <v>23</v>
      </c>
      <c r="B60" s="5"/>
      <c r="C60" s="10"/>
      <c r="D60" s="39" t="s">
        <v>153</v>
      </c>
      <c r="E60" s="39" t="s">
        <v>25</v>
      </c>
      <c r="F60" s="39"/>
      <c r="G60" s="40">
        <v>5.7627314814814812E-2</v>
      </c>
      <c r="H60" s="40">
        <v>5.2893518518518513E-2</v>
      </c>
      <c r="I60" s="40">
        <v>6.2291666666666669E-2</v>
      </c>
      <c r="J60" s="21">
        <f t="shared" si="7"/>
        <v>3</v>
      </c>
      <c r="K60" s="20" t="str">
        <f t="shared" si="8"/>
        <v/>
      </c>
      <c r="L60" s="20">
        <f t="shared" si="9"/>
        <v>119.02940473344488</v>
      </c>
      <c r="M60" s="20">
        <f t="shared" si="10"/>
        <v>119.72753471312546</v>
      </c>
      <c r="N60" s="20">
        <f t="shared" si="11"/>
        <v>118.94322374271439</v>
      </c>
      <c r="O60" s="8">
        <f t="shared" si="12"/>
        <v>119.23338772976159</v>
      </c>
      <c r="P60" s="19">
        <f t="shared" si="13"/>
        <v>5.8512681015531157E-2</v>
      </c>
    </row>
    <row r="61" spans="1:16" s="8" customFormat="1" ht="12.75" x14ac:dyDescent="0.2">
      <c r="A61" s="39" t="s">
        <v>21</v>
      </c>
      <c r="D61" s="39" t="s">
        <v>110</v>
      </c>
      <c r="E61" s="39" t="s">
        <v>26</v>
      </c>
      <c r="F61" s="40">
        <v>5.6527777777777781E-2</v>
      </c>
      <c r="G61" s="40">
        <v>5.7361111111111113E-2</v>
      </c>
      <c r="H61" s="40">
        <v>5.2557870370370373E-2</v>
      </c>
      <c r="I61" s="39"/>
      <c r="J61" s="21">
        <f t="shared" si="7"/>
        <v>3</v>
      </c>
      <c r="K61" s="20">
        <f t="shared" si="8"/>
        <v>120.66086369200728</v>
      </c>
      <c r="L61" s="20">
        <f t="shared" si="9"/>
        <v>118.47956012431268</v>
      </c>
      <c r="M61" s="20">
        <f t="shared" si="10"/>
        <v>118.96777574011001</v>
      </c>
      <c r="N61" s="20" t="str">
        <f t="shared" si="11"/>
        <v/>
      </c>
      <c r="O61" s="8">
        <f t="shared" si="12"/>
        <v>119.36939985214333</v>
      </c>
      <c r="P61" s="19">
        <f t="shared" si="13"/>
        <v>5.8579427705218484E-2</v>
      </c>
    </row>
    <row r="62" spans="1:16" s="8" customFormat="1" ht="12.75" x14ac:dyDescent="0.2">
      <c r="A62" s="39" t="s">
        <v>23</v>
      </c>
      <c r="B62" s="5"/>
      <c r="C62" s="10"/>
      <c r="D62" s="39" t="s">
        <v>165</v>
      </c>
      <c r="E62" s="39" t="s">
        <v>36</v>
      </c>
      <c r="F62" s="40">
        <v>5.6759259259259259E-2</v>
      </c>
      <c r="G62" s="40">
        <v>5.8784722222222224E-2</v>
      </c>
      <c r="H62" s="39"/>
      <c r="I62" s="40">
        <v>6.1840277777777779E-2</v>
      </c>
      <c r="J62" s="21">
        <f t="shared" si="7"/>
        <v>3</v>
      </c>
      <c r="K62" s="20">
        <f t="shared" si="8"/>
        <v>121.30359662283739</v>
      </c>
      <c r="L62" s="20">
        <f t="shared" si="9"/>
        <v>121.4200334688023</v>
      </c>
      <c r="M62" s="20" t="str">
        <f t="shared" si="10"/>
        <v/>
      </c>
      <c r="N62" s="20">
        <f t="shared" si="11"/>
        <v>117.78112659949936</v>
      </c>
      <c r="O62" s="8">
        <f t="shared" si="12"/>
        <v>120.16825223037968</v>
      </c>
      <c r="P62" s="19">
        <f t="shared" si="13"/>
        <v>5.8971457113056694E-2</v>
      </c>
    </row>
    <row r="63" spans="1:16" s="8" customFormat="1" ht="12.75" x14ac:dyDescent="0.2">
      <c r="A63" s="39" t="s">
        <v>22</v>
      </c>
      <c r="B63" s="5"/>
      <c r="C63" s="10"/>
      <c r="D63" s="39" t="s">
        <v>134</v>
      </c>
      <c r="E63" s="39" t="s">
        <v>25</v>
      </c>
      <c r="F63" s="40">
        <v>5.6481481481481487E-2</v>
      </c>
      <c r="G63" s="40">
        <v>5.7777777777777782E-2</v>
      </c>
      <c r="H63" s="40">
        <v>5.3379629629629631E-2</v>
      </c>
      <c r="I63" s="40">
        <v>6.4328703703703707E-2</v>
      </c>
      <c r="J63" s="21">
        <f t="shared" si="7"/>
        <v>4</v>
      </c>
      <c r="K63" s="20">
        <f t="shared" si="8"/>
        <v>120.53241172726257</v>
      </c>
      <c r="L63" s="20">
        <f t="shared" si="9"/>
        <v>119.34018646904137</v>
      </c>
      <c r="M63" s="20">
        <f t="shared" si="10"/>
        <v>120.82787529473407</v>
      </c>
      <c r="N63" s="20">
        <f t="shared" si="11"/>
        <v>124.22406918985783</v>
      </c>
      <c r="O63" s="8">
        <f t="shared" si="12"/>
        <v>120.23349116367933</v>
      </c>
      <c r="P63" s="19">
        <f t="shared" si="13"/>
        <v>5.9003472515509303E-2</v>
      </c>
    </row>
    <row r="64" spans="1:16" s="8" customFormat="1" ht="12.75" x14ac:dyDescent="0.2">
      <c r="A64" s="39" t="s">
        <v>23</v>
      </c>
      <c r="D64" s="39" t="s">
        <v>155</v>
      </c>
      <c r="E64" s="39" t="s">
        <v>54</v>
      </c>
      <c r="F64" s="39"/>
      <c r="G64" s="40">
        <v>5.7627314814814812E-2</v>
      </c>
      <c r="H64" s="40">
        <v>5.2118055555555563E-2</v>
      </c>
      <c r="I64" s="40">
        <v>6.4166666666666664E-2</v>
      </c>
      <c r="J64" s="21">
        <f t="shared" si="7"/>
        <v>3</v>
      </c>
      <c r="K64" s="20" t="str">
        <f t="shared" si="8"/>
        <v/>
      </c>
      <c r="L64" s="20">
        <f t="shared" si="9"/>
        <v>119.02940473344488</v>
      </c>
      <c r="M64" s="20">
        <f t="shared" si="10"/>
        <v>117.97222949960701</v>
      </c>
      <c r="N64" s="20">
        <f t="shared" si="11"/>
        <v>123.80183108218392</v>
      </c>
      <c r="O64" s="8">
        <f t="shared" si="12"/>
        <v>120.26782177174528</v>
      </c>
      <c r="P64" s="19">
        <f t="shared" si="13"/>
        <v>5.9020319943541663E-2</v>
      </c>
    </row>
    <row r="65" spans="1:16" s="8" customFormat="1" ht="12.75" x14ac:dyDescent="0.2">
      <c r="A65" s="39" t="s">
        <v>22</v>
      </c>
      <c r="B65" s="5"/>
      <c r="C65" s="10"/>
      <c r="D65" s="39" t="s">
        <v>127</v>
      </c>
      <c r="E65" s="39" t="s">
        <v>51</v>
      </c>
      <c r="F65" s="40">
        <v>5.6909722222222216E-2</v>
      </c>
      <c r="G65" s="40">
        <v>5.8530092592592592E-2</v>
      </c>
      <c r="H65" s="39"/>
      <c r="I65" s="40">
        <v>6.2013888888888889E-2</v>
      </c>
      <c r="J65" s="21">
        <f t="shared" si="7"/>
        <v>3</v>
      </c>
      <c r="K65" s="20">
        <f t="shared" si="8"/>
        <v>121.72179512251471</v>
      </c>
      <c r="L65" s="20">
        <f t="shared" si="9"/>
        <v>120.89409514702365</v>
      </c>
      <c r="M65" s="20" t="str">
        <f t="shared" si="10"/>
        <v/>
      </c>
      <c r="N65" s="20">
        <f t="shared" si="11"/>
        <v>118.22773690801962</v>
      </c>
      <c r="O65" s="8">
        <f t="shared" si="12"/>
        <v>120.281209059186</v>
      </c>
      <c r="P65" s="19">
        <f t="shared" si="13"/>
        <v>5.9026889630896834E-2</v>
      </c>
    </row>
    <row r="66" spans="1:16" s="8" customFormat="1" ht="12.75" x14ac:dyDescent="0.2">
      <c r="A66" s="39" t="s">
        <v>23</v>
      </c>
      <c r="B66" s="16"/>
      <c r="C66" s="15"/>
      <c r="D66" s="39" t="s">
        <v>167</v>
      </c>
      <c r="E66" s="39"/>
      <c r="F66" s="40">
        <v>5.7268518518518517E-2</v>
      </c>
      <c r="G66" s="40">
        <v>5.8090277777777775E-2</v>
      </c>
      <c r="H66" s="40">
        <v>5.31712962962963E-2</v>
      </c>
      <c r="I66" s="40">
        <v>6.3009259259259265E-2</v>
      </c>
      <c r="J66" s="21">
        <f t="shared" si="7"/>
        <v>4</v>
      </c>
      <c r="K66" s="20">
        <f t="shared" si="8"/>
        <v>122.72037567084395</v>
      </c>
      <c r="L66" s="20">
        <f t="shared" si="9"/>
        <v>119.98565622758785</v>
      </c>
      <c r="M66" s="20">
        <f t="shared" si="10"/>
        <v>120.35630075975897</v>
      </c>
      <c r="N66" s="20">
        <f t="shared" si="11"/>
        <v>120.79672952986928</v>
      </c>
      <c r="O66" s="8">
        <f t="shared" si="12"/>
        <v>120.37956217240537</v>
      </c>
      <c r="P66" s="19">
        <f t="shared" si="13"/>
        <v>5.9075155510532273E-2</v>
      </c>
    </row>
    <row r="67" spans="1:16" s="8" customFormat="1" ht="12.75" x14ac:dyDescent="0.2">
      <c r="A67" s="39" t="s">
        <v>20</v>
      </c>
      <c r="B67" s="16"/>
      <c r="C67" s="15"/>
      <c r="D67" s="39" t="s">
        <v>80</v>
      </c>
      <c r="E67" s="39" t="s">
        <v>31</v>
      </c>
      <c r="F67" s="40">
        <v>5.7187500000000002E-2</v>
      </c>
      <c r="G67" s="40">
        <v>5.8506944444444452E-2</v>
      </c>
      <c r="H67" s="40">
        <v>5.2523148148148145E-2</v>
      </c>
      <c r="I67" s="40">
        <v>6.7129629629629636E-2</v>
      </c>
      <c r="J67" s="21">
        <f t="shared" si="7"/>
        <v>4</v>
      </c>
      <c r="K67" s="20">
        <f t="shared" si="8"/>
        <v>122.49472523489698</v>
      </c>
      <c r="L67" s="20">
        <f t="shared" si="9"/>
        <v>120.84628257231654</v>
      </c>
      <c r="M67" s="20">
        <f t="shared" si="10"/>
        <v>118.88917998428083</v>
      </c>
      <c r="N67" s="20">
        <f t="shared" si="11"/>
        <v>131.58109926054291</v>
      </c>
      <c r="O67" s="8">
        <f t="shared" si="12"/>
        <v>120.74339593049812</v>
      </c>
      <c r="P67" s="19">
        <f t="shared" si="13"/>
        <v>5.9253703558485193E-2</v>
      </c>
    </row>
    <row r="68" spans="1:16" s="8" customFormat="1" ht="12.75" x14ac:dyDescent="0.2">
      <c r="A68" s="39" t="s">
        <v>21</v>
      </c>
      <c r="D68" s="39" t="s">
        <v>104</v>
      </c>
      <c r="E68" s="39"/>
      <c r="F68" s="40">
        <v>5.6620370370370376E-2</v>
      </c>
      <c r="G68" s="40">
        <v>5.8923611111111107E-2</v>
      </c>
      <c r="H68" s="40">
        <v>5.6099537037037038E-2</v>
      </c>
      <c r="I68" s="40">
        <v>6.2858796296296301E-2</v>
      </c>
      <c r="J68" s="21">
        <f t="shared" si="7"/>
        <v>4</v>
      </c>
      <c r="K68" s="20">
        <f t="shared" si="8"/>
        <v>120.91786229709287</v>
      </c>
      <c r="L68" s="20">
        <f t="shared" si="9"/>
        <v>121.70690891704517</v>
      </c>
      <c r="M68" s="20">
        <f t="shared" si="10"/>
        <v>126.98454283468692</v>
      </c>
      <c r="N68" s="20">
        <f t="shared" si="11"/>
        <v>120.40747599896611</v>
      </c>
      <c r="O68" s="8">
        <f t="shared" si="12"/>
        <v>121.01074907103471</v>
      </c>
      <c r="P68" s="19">
        <f t="shared" si="13"/>
        <v>5.9384904636711477E-2</v>
      </c>
    </row>
    <row r="69" spans="1:16" s="8" customFormat="1" ht="12.75" x14ac:dyDescent="0.2">
      <c r="A69" s="39" t="s">
        <v>22</v>
      </c>
      <c r="D69" s="39" t="s">
        <v>142</v>
      </c>
      <c r="E69" s="39" t="s">
        <v>25</v>
      </c>
      <c r="F69" s="40">
        <v>5.6273148148148149E-2</v>
      </c>
      <c r="G69" s="40">
        <v>5.8935185185185181E-2</v>
      </c>
      <c r="H69" s="40">
        <v>5.395833333333333E-2</v>
      </c>
      <c r="I69" s="40">
        <v>6.4490740740740737E-2</v>
      </c>
      <c r="J69" s="21">
        <f t="shared" ref="J69:J100" si="14">COUNT(F69:I69)</f>
        <v>4</v>
      </c>
      <c r="K69" s="20">
        <f t="shared" ref="K69:K100" si="15">IF(F69="","",((F69/$K$2)^$K$3)*100)</f>
        <v>119.95476898346915</v>
      </c>
      <c r="L69" s="20">
        <f t="shared" ref="L69:L100" si="16">IF(G69="","",((G69/$L$2)^$L$3)*100)</f>
        <v>121.73081520439875</v>
      </c>
      <c r="M69" s="20">
        <f t="shared" ref="M69:M100" si="17">IF(H69="","",((H69/$M$2)^$M$3)*100)</f>
        <v>122.13780455855381</v>
      </c>
      <c r="N69" s="20">
        <f t="shared" ref="N69:N100" si="18">IF(I69="","",((I69/$N$2)^$N$3)*100)</f>
        <v>124.64667971221593</v>
      </c>
      <c r="O69" s="8">
        <f t="shared" ref="O69:O100" si="19">(SMALL(K69:N69,1)+SMALL(K69:N69,2)+SMALL(K69:N69,3))/3</f>
        <v>121.2744629154739</v>
      </c>
      <c r="P69" s="19">
        <f t="shared" ref="P69:P100" si="20">$O$2*O69/100</f>
        <v>5.951431976407516E-2</v>
      </c>
    </row>
    <row r="70" spans="1:16" s="8" customFormat="1" ht="12.75" x14ac:dyDescent="0.2">
      <c r="A70" s="39" t="s">
        <v>20</v>
      </c>
      <c r="D70" s="39" t="s">
        <v>72</v>
      </c>
      <c r="E70" s="39" t="s">
        <v>25</v>
      </c>
      <c r="F70" s="40">
        <v>5.4560185185185184E-2</v>
      </c>
      <c r="G70" s="40">
        <v>5.8969907407407408E-2</v>
      </c>
      <c r="H70" s="39"/>
      <c r="I70" s="40">
        <v>6.5324074074074076E-2</v>
      </c>
      <c r="J70" s="21">
        <f t="shared" si="14"/>
        <v>3</v>
      </c>
      <c r="K70" s="20">
        <f t="shared" si="15"/>
        <v>115.22972607214047</v>
      </c>
      <c r="L70" s="20">
        <f t="shared" si="16"/>
        <v>121.80253406645947</v>
      </c>
      <c r="M70" s="20" t="str">
        <f t="shared" si="17"/>
        <v/>
      </c>
      <c r="N70" s="20">
        <f t="shared" si="18"/>
        <v>126.8259651007108</v>
      </c>
      <c r="O70" s="8">
        <f t="shared" si="19"/>
        <v>121.28607507977024</v>
      </c>
      <c r="P70" s="19">
        <f t="shared" si="20"/>
        <v>5.9520018326183546E-2</v>
      </c>
    </row>
    <row r="71" spans="1:16" s="8" customFormat="1" ht="12.75" x14ac:dyDescent="0.2">
      <c r="A71" s="39" t="s">
        <v>22</v>
      </c>
      <c r="B71" s="5"/>
      <c r="C71" s="10"/>
      <c r="D71" s="39" t="s">
        <v>119</v>
      </c>
      <c r="E71" s="39" t="s">
        <v>48</v>
      </c>
      <c r="F71" s="39"/>
      <c r="G71" s="40">
        <v>5.8182870370370371E-2</v>
      </c>
      <c r="H71" s="40">
        <v>5.3402777777777778E-2</v>
      </c>
      <c r="I71" s="40">
        <v>6.3807870370370376E-2</v>
      </c>
      <c r="J71" s="21">
        <f t="shared" si="14"/>
        <v>3</v>
      </c>
      <c r="K71" s="20" t="str">
        <f t="shared" si="15"/>
        <v/>
      </c>
      <c r="L71" s="20">
        <f t="shared" si="16"/>
        <v>120.17690652641645</v>
      </c>
      <c r="M71" s="20">
        <f t="shared" si="17"/>
        <v>120.88027246528685</v>
      </c>
      <c r="N71" s="20">
        <f t="shared" si="18"/>
        <v>122.86820363299728</v>
      </c>
      <c r="O71" s="8">
        <f t="shared" si="19"/>
        <v>121.30846087490018</v>
      </c>
      <c r="P71" s="19">
        <f t="shared" si="20"/>
        <v>5.9531003947867679E-2</v>
      </c>
    </row>
    <row r="72" spans="1:16" s="8" customFormat="1" ht="12.75" x14ac:dyDescent="0.2">
      <c r="A72" s="39" t="s">
        <v>23</v>
      </c>
      <c r="B72" s="17"/>
      <c r="C72" s="15"/>
      <c r="D72" s="39" t="s">
        <v>171</v>
      </c>
      <c r="E72" s="39" t="s">
        <v>62</v>
      </c>
      <c r="F72" s="40">
        <v>5.6273148148148149E-2</v>
      </c>
      <c r="G72" s="40">
        <v>5.9687500000000004E-2</v>
      </c>
      <c r="H72" s="39"/>
      <c r="I72" s="40">
        <v>6.3194444444444442E-2</v>
      </c>
      <c r="J72" s="21">
        <f t="shared" si="14"/>
        <v>3</v>
      </c>
      <c r="K72" s="20">
        <f t="shared" si="15"/>
        <v>119.95476898346915</v>
      </c>
      <c r="L72" s="20">
        <f t="shared" si="16"/>
        <v>123.28472388238107</v>
      </c>
      <c r="M72" s="20" t="str">
        <f t="shared" si="17"/>
        <v/>
      </c>
      <c r="N72" s="20">
        <f t="shared" si="18"/>
        <v>121.2762575410683</v>
      </c>
      <c r="O72" s="8">
        <f t="shared" si="19"/>
        <v>121.50525013563951</v>
      </c>
      <c r="P72" s="19">
        <f t="shared" si="20"/>
        <v>5.9627576455452719E-2</v>
      </c>
    </row>
    <row r="73" spans="1:16" s="8" customFormat="1" ht="12.75" x14ac:dyDescent="0.2">
      <c r="A73" s="39" t="s">
        <v>20</v>
      </c>
      <c r="B73" s="17"/>
      <c r="C73" s="15"/>
      <c r="D73" s="39" t="s">
        <v>74</v>
      </c>
      <c r="E73" s="39" t="s">
        <v>27</v>
      </c>
      <c r="F73" s="39"/>
      <c r="G73" s="40">
        <v>5.876157407407407E-2</v>
      </c>
      <c r="H73" s="40">
        <v>5.5092592592592589E-2</v>
      </c>
      <c r="I73" s="40">
        <v>6.2280092592592595E-2</v>
      </c>
      <c r="J73" s="21">
        <f t="shared" si="14"/>
        <v>3</v>
      </c>
      <c r="K73" s="20" t="str">
        <f t="shared" si="15"/>
        <v/>
      </c>
      <c r="L73" s="20">
        <f t="shared" si="16"/>
        <v>121.37222089409514</v>
      </c>
      <c r="M73" s="20">
        <f t="shared" si="17"/>
        <v>124.70526591564052</v>
      </c>
      <c r="N73" s="20">
        <f t="shared" si="18"/>
        <v>118.91338945607883</v>
      </c>
      <c r="O73" s="8">
        <f t="shared" si="19"/>
        <v>121.66362542193815</v>
      </c>
      <c r="P73" s="19">
        <f t="shared" si="20"/>
        <v>5.9705297660765939E-2</v>
      </c>
    </row>
    <row r="74" spans="1:16" s="8" customFormat="1" ht="12.75" x14ac:dyDescent="0.2">
      <c r="A74" s="39" t="s">
        <v>22</v>
      </c>
      <c r="D74" s="39" t="s">
        <v>123</v>
      </c>
      <c r="E74" s="39" t="s">
        <v>50</v>
      </c>
      <c r="F74" s="39"/>
      <c r="G74" s="40">
        <v>5.7534722222222223E-2</v>
      </c>
      <c r="H74" s="40">
        <v>5.5300925925925927E-2</v>
      </c>
      <c r="I74" s="40">
        <v>6.3217592592592589E-2</v>
      </c>
      <c r="J74" s="21">
        <f t="shared" si="14"/>
        <v>3</v>
      </c>
      <c r="K74" s="20" t="str">
        <f t="shared" si="15"/>
        <v/>
      </c>
      <c r="L74" s="20">
        <f t="shared" si="16"/>
        <v>118.8381544346163</v>
      </c>
      <c r="M74" s="20">
        <f t="shared" si="17"/>
        <v>125.17684045061566</v>
      </c>
      <c r="N74" s="20">
        <f t="shared" si="18"/>
        <v>121.33623316081497</v>
      </c>
      <c r="O74" s="8">
        <f t="shared" si="19"/>
        <v>121.78374268201564</v>
      </c>
      <c r="P74" s="19">
        <f t="shared" si="20"/>
        <v>5.9764244093952125E-2</v>
      </c>
    </row>
    <row r="75" spans="1:16" s="8" customFormat="1" ht="12.75" x14ac:dyDescent="0.2">
      <c r="A75" s="39" t="s">
        <v>24</v>
      </c>
      <c r="B75" s="9"/>
      <c r="C75" s="11"/>
      <c r="D75" s="39" t="s">
        <v>180</v>
      </c>
      <c r="E75" s="39" t="s">
        <v>66</v>
      </c>
      <c r="F75" s="40">
        <v>5.7152777777777775E-2</v>
      </c>
      <c r="G75" s="40">
        <v>5.7476851851851855E-2</v>
      </c>
      <c r="H75" s="40">
        <v>5.4976851851851853E-2</v>
      </c>
      <c r="I75" s="39"/>
      <c r="J75" s="21">
        <f t="shared" si="14"/>
        <v>3</v>
      </c>
      <c r="K75" s="20">
        <f t="shared" si="15"/>
        <v>122.39804725206049</v>
      </c>
      <c r="L75" s="20">
        <f t="shared" si="16"/>
        <v>118.71862299784843</v>
      </c>
      <c r="M75" s="20">
        <f t="shared" si="17"/>
        <v>124.4432800628766</v>
      </c>
      <c r="N75" s="20" t="str">
        <f t="shared" si="18"/>
        <v/>
      </c>
      <c r="O75" s="8">
        <f t="shared" si="19"/>
        <v>121.85331677092852</v>
      </c>
      <c r="P75" s="19">
        <f t="shared" si="20"/>
        <v>5.9798386933881585E-2</v>
      </c>
    </row>
    <row r="76" spans="1:16" s="8" customFormat="1" ht="12.75" x14ac:dyDescent="0.2">
      <c r="A76" s="39" t="s">
        <v>22</v>
      </c>
      <c r="B76" s="17"/>
      <c r="C76" s="15"/>
      <c r="D76" s="39" t="s">
        <v>133</v>
      </c>
      <c r="E76" s="39" t="s">
        <v>28</v>
      </c>
      <c r="F76" s="40">
        <v>5.4166666666666669E-2</v>
      </c>
      <c r="G76" s="39"/>
      <c r="H76" s="40">
        <v>5.2893518518518513E-2</v>
      </c>
      <c r="I76" s="40">
        <v>6.7650462962962968E-2</v>
      </c>
      <c r="J76" s="21">
        <f t="shared" si="14"/>
        <v>3</v>
      </c>
      <c r="K76" s="20">
        <f t="shared" si="15"/>
        <v>114.15046548874346</v>
      </c>
      <c r="L76" s="20" t="str">
        <f t="shared" si="16"/>
        <v/>
      </c>
      <c r="M76" s="20">
        <f t="shared" si="17"/>
        <v>119.72753471312546</v>
      </c>
      <c r="N76" s="20">
        <f t="shared" si="18"/>
        <v>132.96116596869371</v>
      </c>
      <c r="O76" s="8">
        <f t="shared" si="19"/>
        <v>122.27972205685421</v>
      </c>
      <c r="P76" s="19">
        <f t="shared" si="20"/>
        <v>6.0007641379752528E-2</v>
      </c>
    </row>
    <row r="77" spans="1:16" s="8" customFormat="1" ht="12.75" x14ac:dyDescent="0.2">
      <c r="A77" s="39" t="s">
        <v>23</v>
      </c>
      <c r="B77" s="5"/>
      <c r="C77" s="10"/>
      <c r="D77" s="39" t="s">
        <v>159</v>
      </c>
      <c r="E77" s="39" t="s">
        <v>26</v>
      </c>
      <c r="F77" s="40">
        <v>5.7488425925925929E-2</v>
      </c>
      <c r="G77" s="40">
        <v>5.9293981481481482E-2</v>
      </c>
      <c r="H77" s="40">
        <v>5.3738425925925926E-2</v>
      </c>
      <c r="I77" s="40">
        <v>6.4120370370370369E-2</v>
      </c>
      <c r="J77" s="21">
        <f t="shared" si="14"/>
        <v>4</v>
      </c>
      <c r="K77" s="20">
        <f t="shared" si="15"/>
        <v>123.33333801021482</v>
      </c>
      <c r="L77" s="20">
        <f t="shared" si="16"/>
        <v>122.47191011235954</v>
      </c>
      <c r="M77" s="20">
        <f t="shared" si="17"/>
        <v>121.64003143830232</v>
      </c>
      <c r="N77" s="20">
        <f t="shared" si="18"/>
        <v>123.68126011098894</v>
      </c>
      <c r="O77" s="8">
        <f t="shared" si="19"/>
        <v>122.48175985362555</v>
      </c>
      <c r="P77" s="19">
        <f t="shared" si="20"/>
        <v>6.0106789557797718E-2</v>
      </c>
    </row>
    <row r="78" spans="1:16" s="8" customFormat="1" ht="12.75" x14ac:dyDescent="0.2">
      <c r="A78" s="39" t="s">
        <v>23</v>
      </c>
      <c r="B78" s="5"/>
      <c r="C78" s="10"/>
      <c r="D78" s="39" t="s">
        <v>172</v>
      </c>
      <c r="E78" s="39" t="s">
        <v>63</v>
      </c>
      <c r="F78" s="40">
        <v>5.6527777777777781E-2</v>
      </c>
      <c r="G78" s="39"/>
      <c r="H78" s="40">
        <v>5.395833333333333E-2</v>
      </c>
      <c r="I78" s="40">
        <v>6.4791666666666664E-2</v>
      </c>
      <c r="J78" s="21">
        <f t="shared" si="14"/>
        <v>3</v>
      </c>
      <c r="K78" s="20">
        <f t="shared" si="15"/>
        <v>120.66086369200728</v>
      </c>
      <c r="L78" s="20" t="str">
        <f t="shared" si="16"/>
        <v/>
      </c>
      <c r="M78" s="20">
        <f t="shared" si="17"/>
        <v>122.13780455855381</v>
      </c>
      <c r="N78" s="20">
        <f t="shared" si="18"/>
        <v>125.43251379037966</v>
      </c>
      <c r="O78" s="8">
        <f t="shared" si="19"/>
        <v>122.74372734698026</v>
      </c>
      <c r="P78" s="19">
        <f t="shared" si="20"/>
        <v>6.0235347679536616E-2</v>
      </c>
    </row>
    <row r="79" spans="1:16" s="8" customFormat="1" ht="12.75" x14ac:dyDescent="0.2">
      <c r="A79" s="39" t="s">
        <v>22</v>
      </c>
      <c r="B79" s="5"/>
      <c r="C79" s="10"/>
      <c r="D79" s="39" t="s">
        <v>145</v>
      </c>
      <c r="E79" s="39" t="s">
        <v>28</v>
      </c>
      <c r="F79" s="40">
        <v>5.6770833333333333E-2</v>
      </c>
      <c r="G79" s="40">
        <v>6.0208333333333336E-2</v>
      </c>
      <c r="H79" s="39"/>
      <c r="I79" s="40">
        <v>6.4097222222222222E-2</v>
      </c>
      <c r="J79" s="21">
        <f t="shared" si="14"/>
        <v>3</v>
      </c>
      <c r="K79" s="20">
        <f t="shared" si="15"/>
        <v>121.33575394315361</v>
      </c>
      <c r="L79" s="20">
        <f t="shared" si="16"/>
        <v>124.36050681329189</v>
      </c>
      <c r="M79" s="20" t="str">
        <f t="shared" si="17"/>
        <v/>
      </c>
      <c r="N79" s="20">
        <f t="shared" si="18"/>
        <v>123.62098604900436</v>
      </c>
      <c r="O79" s="8">
        <f t="shared" si="19"/>
        <v>123.10574893514995</v>
      </c>
      <c r="P79" s="19">
        <f t="shared" si="20"/>
        <v>6.0413006421879141E-2</v>
      </c>
    </row>
    <row r="80" spans="1:16" s="8" customFormat="1" ht="12.75" x14ac:dyDescent="0.2">
      <c r="A80" s="39" t="s">
        <v>22</v>
      </c>
      <c r="D80" s="39" t="s">
        <v>143</v>
      </c>
      <c r="E80" s="39"/>
      <c r="F80" s="40">
        <v>5.7569444444444444E-2</v>
      </c>
      <c r="G80" s="40">
        <v>7.3194444444444437E-2</v>
      </c>
      <c r="H80" s="40">
        <v>5.4143518518518514E-2</v>
      </c>
      <c r="I80" s="40">
        <v>6.3993055555555553E-2</v>
      </c>
      <c r="J80" s="21">
        <f t="shared" si="14"/>
        <v>4</v>
      </c>
      <c r="K80" s="20">
        <f t="shared" si="15"/>
        <v>123.55934375892004</v>
      </c>
      <c r="L80" s="20">
        <f t="shared" si="16"/>
        <v>151.18336122400189</v>
      </c>
      <c r="M80" s="20">
        <f t="shared" si="17"/>
        <v>122.55698192297612</v>
      </c>
      <c r="N80" s="20">
        <f t="shared" si="18"/>
        <v>123.34984707020978</v>
      </c>
      <c r="O80" s="8">
        <f t="shared" si="19"/>
        <v>123.15539091736865</v>
      </c>
      <c r="P80" s="19">
        <f t="shared" si="20"/>
        <v>6.0437367765004989E-2</v>
      </c>
    </row>
    <row r="81" spans="1:16" s="8" customFormat="1" ht="12.75" x14ac:dyDescent="0.2">
      <c r="A81" s="39" t="s">
        <v>22</v>
      </c>
      <c r="B81" s="16"/>
      <c r="C81" s="15"/>
      <c r="D81" s="39" t="s">
        <v>147</v>
      </c>
      <c r="E81" s="39"/>
      <c r="F81" s="40">
        <v>5.6296296296296296E-2</v>
      </c>
      <c r="G81" s="40">
        <v>6.0358796296296292E-2</v>
      </c>
      <c r="H81" s="40">
        <v>5.5300925925925927E-2</v>
      </c>
      <c r="I81" s="39"/>
      <c r="J81" s="21">
        <f t="shared" si="14"/>
        <v>3</v>
      </c>
      <c r="K81" s="20">
        <f t="shared" si="15"/>
        <v>120.01891987643315</v>
      </c>
      <c r="L81" s="20">
        <f t="shared" si="16"/>
        <v>124.67128854888834</v>
      </c>
      <c r="M81" s="20">
        <f t="shared" si="17"/>
        <v>125.17684045061566</v>
      </c>
      <c r="N81" s="20" t="str">
        <f t="shared" si="18"/>
        <v/>
      </c>
      <c r="O81" s="8">
        <f t="shared" si="19"/>
        <v>123.28901629197905</v>
      </c>
      <c r="P81" s="19">
        <f t="shared" si="20"/>
        <v>6.0502943180323052E-2</v>
      </c>
    </row>
    <row r="82" spans="1:16" s="8" customFormat="1" ht="12.75" x14ac:dyDescent="0.2">
      <c r="A82" s="39" t="s">
        <v>22</v>
      </c>
      <c r="D82" s="39" t="s">
        <v>141</v>
      </c>
      <c r="E82" s="39"/>
      <c r="F82" s="40">
        <v>5.9317129629629629E-2</v>
      </c>
      <c r="G82" s="40">
        <v>5.8692129629629629E-2</v>
      </c>
      <c r="H82" s="39"/>
      <c r="I82" s="40">
        <v>6.3275462962962964E-2</v>
      </c>
      <c r="J82" s="21">
        <f t="shared" si="14"/>
        <v>3</v>
      </c>
      <c r="K82" s="20">
        <f t="shared" si="15"/>
        <v>128.45769013400411</v>
      </c>
      <c r="L82" s="20">
        <f t="shared" si="16"/>
        <v>121.2287831699737</v>
      </c>
      <c r="M82" s="20" t="str">
        <f t="shared" si="17"/>
        <v/>
      </c>
      <c r="N82" s="20">
        <f t="shared" si="18"/>
        <v>121.48620583619001</v>
      </c>
      <c r="O82" s="8">
        <f t="shared" si="19"/>
        <v>123.72422638005594</v>
      </c>
      <c r="P82" s="19">
        <f t="shared" si="20"/>
        <v>6.071651850132375E-2</v>
      </c>
    </row>
    <row r="83" spans="1:16" s="8" customFormat="1" ht="12.75" x14ac:dyDescent="0.2">
      <c r="A83" s="39" t="s">
        <v>21</v>
      </c>
      <c r="D83" s="39" t="s">
        <v>96</v>
      </c>
      <c r="E83" s="39" t="s">
        <v>39</v>
      </c>
      <c r="F83" s="40">
        <v>6.04050925925926E-2</v>
      </c>
      <c r="G83" s="40">
        <v>6.0092592592592593E-2</v>
      </c>
      <c r="H83" s="40">
        <v>5.3888888888888896E-2</v>
      </c>
      <c r="I83" s="40">
        <v>6.5208333333333326E-2</v>
      </c>
      <c r="J83" s="21">
        <f t="shared" si="14"/>
        <v>4</v>
      </c>
      <c r="K83" s="20">
        <f t="shared" si="15"/>
        <v>131.52901377952705</v>
      </c>
      <c r="L83" s="20">
        <f t="shared" si="16"/>
        <v>124.12144393975615</v>
      </c>
      <c r="M83" s="20">
        <f t="shared" si="17"/>
        <v>121.98061304689547</v>
      </c>
      <c r="N83" s="20">
        <f t="shared" si="18"/>
        <v>126.52270155552286</v>
      </c>
      <c r="O83" s="8">
        <f t="shared" si="19"/>
        <v>124.20825284739151</v>
      </c>
      <c r="P83" s="19">
        <f t="shared" si="20"/>
        <v>6.0954050008442132E-2</v>
      </c>
    </row>
    <row r="84" spans="1:16" s="8" customFormat="1" ht="12.75" x14ac:dyDescent="0.2">
      <c r="A84" s="39" t="s">
        <v>21</v>
      </c>
      <c r="B84" s="16"/>
      <c r="C84" s="15"/>
      <c r="D84" s="39" t="s">
        <v>109</v>
      </c>
      <c r="E84" s="39" t="s">
        <v>44</v>
      </c>
      <c r="F84" s="40">
        <v>5.6666666666666671E-2</v>
      </c>
      <c r="G84" s="39"/>
      <c r="H84" s="40">
        <v>5.6400462962962965E-2</v>
      </c>
      <c r="I84" s="40">
        <v>6.5671296296296297E-2</v>
      </c>
      <c r="J84" s="21">
        <f t="shared" si="14"/>
        <v>3</v>
      </c>
      <c r="K84" s="20">
        <f t="shared" si="15"/>
        <v>121.04640890129208</v>
      </c>
      <c r="L84" s="20" t="str">
        <f t="shared" si="16"/>
        <v/>
      </c>
      <c r="M84" s="20">
        <f t="shared" si="17"/>
        <v>127.6657060518732</v>
      </c>
      <c r="N84" s="20">
        <f t="shared" si="18"/>
        <v>127.7368835944991</v>
      </c>
      <c r="O84" s="8">
        <f t="shared" si="19"/>
        <v>125.48299951588812</v>
      </c>
      <c r="P84" s="19">
        <f t="shared" si="20"/>
        <v>6.1579620132796949E-2</v>
      </c>
    </row>
    <row r="85" spans="1:16" s="8" customFormat="1" ht="12.75" x14ac:dyDescent="0.2">
      <c r="A85" s="39" t="s">
        <v>22</v>
      </c>
      <c r="B85" s="5"/>
      <c r="C85" s="10"/>
      <c r="D85" s="39" t="s">
        <v>148</v>
      </c>
      <c r="E85" s="39" t="s">
        <v>34</v>
      </c>
      <c r="F85" s="40">
        <v>5.768518518518518E-2</v>
      </c>
      <c r="G85" s="40">
        <v>6.008101851851852E-2</v>
      </c>
      <c r="H85" s="39"/>
      <c r="I85" s="40">
        <v>6.6145833333333334E-2</v>
      </c>
      <c r="J85" s="21">
        <f t="shared" si="14"/>
        <v>3</v>
      </c>
      <c r="K85" s="20">
        <f t="shared" si="15"/>
        <v>123.88237464797255</v>
      </c>
      <c r="L85" s="20">
        <f t="shared" si="16"/>
        <v>124.09753765240256</v>
      </c>
      <c r="M85" s="20" t="str">
        <f t="shared" si="17"/>
        <v/>
      </c>
      <c r="N85" s="20">
        <f t="shared" si="18"/>
        <v>128.98453307420573</v>
      </c>
      <c r="O85" s="8">
        <f t="shared" si="19"/>
        <v>125.65481512486029</v>
      </c>
      <c r="P85" s="19">
        <f t="shared" si="20"/>
        <v>6.1663937052014776E-2</v>
      </c>
    </row>
    <row r="86" spans="1:16" s="8" customFormat="1" ht="12.75" x14ac:dyDescent="0.2">
      <c r="A86" s="39" t="s">
        <v>23</v>
      </c>
      <c r="B86" s="5"/>
      <c r="C86" s="10"/>
      <c r="D86" s="39" t="s">
        <v>173</v>
      </c>
      <c r="E86" s="39"/>
      <c r="F86" s="40">
        <v>5.6840277777777781E-2</v>
      </c>
      <c r="G86" s="40">
        <v>6.1932870370370374E-2</v>
      </c>
      <c r="H86" s="39"/>
      <c r="I86" s="40">
        <v>6.6134259259259254E-2</v>
      </c>
      <c r="J86" s="21">
        <f t="shared" si="14"/>
        <v>3</v>
      </c>
      <c r="K86" s="20">
        <f t="shared" si="15"/>
        <v>121.52873915947531</v>
      </c>
      <c r="L86" s="20">
        <f t="shared" si="16"/>
        <v>127.92254362897441</v>
      </c>
      <c r="M86" s="20" t="str">
        <f t="shared" si="17"/>
        <v/>
      </c>
      <c r="N86" s="20">
        <f t="shared" si="18"/>
        <v>128.95406521989074</v>
      </c>
      <c r="O86" s="8">
        <f t="shared" si="19"/>
        <v>126.13511600278014</v>
      </c>
      <c r="P86" s="19">
        <f t="shared" si="20"/>
        <v>6.1899640260623591E-2</v>
      </c>
    </row>
    <row r="87" spans="1:16" s="8" customFormat="1" ht="12.75" x14ac:dyDescent="0.2">
      <c r="A87" s="39" t="s">
        <v>22</v>
      </c>
      <c r="B87" s="5"/>
      <c r="C87" s="10"/>
      <c r="D87" s="39" t="s">
        <v>146</v>
      </c>
      <c r="E87" s="39" t="s">
        <v>56</v>
      </c>
      <c r="F87" s="40">
        <v>5.768518518518518E-2</v>
      </c>
      <c r="G87" s="40">
        <v>6.25E-2</v>
      </c>
      <c r="H87" s="40">
        <v>5.6562499999999995E-2</v>
      </c>
      <c r="I87" s="40">
        <v>6.5335648148148143E-2</v>
      </c>
      <c r="J87" s="21">
        <f t="shared" si="14"/>
        <v>4</v>
      </c>
      <c r="K87" s="20">
        <f t="shared" si="15"/>
        <v>123.88237464797255</v>
      </c>
      <c r="L87" s="20">
        <f t="shared" si="16"/>
        <v>129.09395170929955</v>
      </c>
      <c r="M87" s="20">
        <f t="shared" si="17"/>
        <v>128.03248624574272</v>
      </c>
      <c r="N87" s="20">
        <f t="shared" si="18"/>
        <v>126.85630180543102</v>
      </c>
      <c r="O87" s="8">
        <f t="shared" si="19"/>
        <v>126.25705423304878</v>
      </c>
      <c r="P87" s="19">
        <f t="shared" si="20"/>
        <v>6.1959480318070234E-2</v>
      </c>
    </row>
    <row r="88" spans="1:16" s="8" customFormat="1" ht="12.75" x14ac:dyDescent="0.2">
      <c r="A88" s="39" t="s">
        <v>21</v>
      </c>
      <c r="B88" s="5"/>
      <c r="C88" s="10"/>
      <c r="D88" s="39" t="s">
        <v>107</v>
      </c>
      <c r="E88" s="39" t="s">
        <v>43</v>
      </c>
      <c r="F88" s="40">
        <v>5.6261574074074068E-2</v>
      </c>
      <c r="G88" s="40">
        <v>6.1886574074074073E-2</v>
      </c>
      <c r="H88" s="40">
        <v>7.3657407407407408E-2</v>
      </c>
      <c r="I88" s="40">
        <v>6.7662037037037034E-2</v>
      </c>
      <c r="J88" s="21">
        <f t="shared" si="14"/>
        <v>4</v>
      </c>
      <c r="K88" s="20">
        <f t="shared" si="15"/>
        <v>119.92269650538864</v>
      </c>
      <c r="L88" s="20">
        <f t="shared" si="16"/>
        <v>127.82691847956012</v>
      </c>
      <c r="M88" s="20">
        <f t="shared" si="17"/>
        <v>166.72779669897824</v>
      </c>
      <c r="N88" s="20">
        <f t="shared" si="18"/>
        <v>132.99187648161711</v>
      </c>
      <c r="O88" s="8">
        <f t="shared" si="19"/>
        <v>126.9138304888553</v>
      </c>
      <c r="P88" s="19">
        <f t="shared" si="20"/>
        <v>6.2281787184345655E-2</v>
      </c>
    </row>
    <row r="89" spans="1:16" s="8" customFormat="1" ht="12.75" x14ac:dyDescent="0.2">
      <c r="A89" s="39" t="s">
        <v>22</v>
      </c>
      <c r="B89" s="5"/>
      <c r="C89" s="10"/>
      <c r="D89" s="39" t="s">
        <v>125</v>
      </c>
      <c r="E89" s="39" t="s">
        <v>28</v>
      </c>
      <c r="F89" s="40">
        <v>6.5023148148148149E-2</v>
      </c>
      <c r="G89" s="40">
        <v>5.7291666666666664E-2</v>
      </c>
      <c r="H89" s="40">
        <v>5.2951388888888888E-2</v>
      </c>
      <c r="I89" s="39"/>
      <c r="J89" s="21">
        <f t="shared" si="14"/>
        <v>3</v>
      </c>
      <c r="K89" s="20">
        <f t="shared" si="15"/>
        <v>144.74858706763843</v>
      </c>
      <c r="L89" s="20">
        <f t="shared" si="16"/>
        <v>118.33612240019124</v>
      </c>
      <c r="M89" s="20">
        <f t="shared" si="17"/>
        <v>119.85852763950744</v>
      </c>
      <c r="N89" s="20" t="str">
        <f t="shared" si="18"/>
        <v/>
      </c>
      <c r="O89" s="8">
        <f t="shared" si="19"/>
        <v>127.6477457024457</v>
      </c>
      <c r="P89" s="19">
        <f t="shared" si="20"/>
        <v>6.2641949279903908E-2</v>
      </c>
    </row>
    <row r="90" spans="1:16" s="8" customFormat="1" ht="12.75" x14ac:dyDescent="0.2">
      <c r="A90" s="39" t="s">
        <v>23</v>
      </c>
      <c r="B90" s="17"/>
      <c r="C90" s="4"/>
      <c r="D90" s="39" t="s">
        <v>175</v>
      </c>
      <c r="E90" s="39" t="s">
        <v>15</v>
      </c>
      <c r="F90" s="40">
        <v>5.5798611111111111E-2</v>
      </c>
      <c r="G90" s="40">
        <v>6.8761574074074072E-2</v>
      </c>
      <c r="H90" s="40">
        <v>5.4074074074074073E-2</v>
      </c>
      <c r="I90" s="39"/>
      <c r="J90" s="21">
        <f t="shared" si="14"/>
        <v>3</v>
      </c>
      <c r="K90" s="20">
        <f t="shared" si="15"/>
        <v>118.64142346892463</v>
      </c>
      <c r="L90" s="20">
        <f t="shared" si="16"/>
        <v>142.02725316758307</v>
      </c>
      <c r="M90" s="20">
        <f t="shared" si="17"/>
        <v>122.39979041131777</v>
      </c>
      <c r="N90" s="20" t="str">
        <f t="shared" si="18"/>
        <v/>
      </c>
      <c r="O90" s="8">
        <f t="shared" si="19"/>
        <v>127.68948901594183</v>
      </c>
      <c r="P90" s="19">
        <f t="shared" si="20"/>
        <v>6.2662434424489974E-2</v>
      </c>
    </row>
    <row r="91" spans="1:16" s="8" customFormat="1" ht="12.75" x14ac:dyDescent="0.2">
      <c r="A91" s="39" t="s">
        <v>22</v>
      </c>
      <c r="B91" s="5"/>
      <c r="C91" s="10"/>
      <c r="D91" s="39" t="s">
        <v>151</v>
      </c>
      <c r="E91" s="39" t="s">
        <v>36</v>
      </c>
      <c r="F91" s="40">
        <v>6.0324074074074079E-2</v>
      </c>
      <c r="G91" s="40">
        <v>6.1678240740740742E-2</v>
      </c>
      <c r="H91" s="40">
        <v>5.5312499999999994E-2</v>
      </c>
      <c r="I91" s="40">
        <v>6.6886574074074071E-2</v>
      </c>
      <c r="J91" s="21">
        <f t="shared" si="14"/>
        <v>4</v>
      </c>
      <c r="K91" s="20">
        <f t="shared" si="15"/>
        <v>131.2997221249401</v>
      </c>
      <c r="L91" s="20">
        <f t="shared" si="16"/>
        <v>127.39660530719578</v>
      </c>
      <c r="M91" s="20">
        <f t="shared" si="17"/>
        <v>125.20303903589203</v>
      </c>
      <c r="N91" s="20">
        <f t="shared" si="18"/>
        <v>130.93834776114969</v>
      </c>
      <c r="O91" s="8">
        <f t="shared" si="19"/>
        <v>127.84599736807917</v>
      </c>
      <c r="P91" s="19">
        <f t="shared" si="20"/>
        <v>6.2739239449149956E-2</v>
      </c>
    </row>
    <row r="92" spans="1:16" s="8" customFormat="1" ht="12.75" x14ac:dyDescent="0.2">
      <c r="A92" s="39" t="s">
        <v>24</v>
      </c>
      <c r="B92" s="9"/>
      <c r="C92" s="11"/>
      <c r="D92" s="39" t="s">
        <v>179</v>
      </c>
      <c r="E92" s="39" t="s">
        <v>54</v>
      </c>
      <c r="F92" s="40">
        <v>5.9317129629629629E-2</v>
      </c>
      <c r="G92" s="40">
        <v>6.1724537037037036E-2</v>
      </c>
      <c r="H92" s="40">
        <v>5.6990740740740738E-2</v>
      </c>
      <c r="I92" s="40">
        <v>7.0150462962962956E-2</v>
      </c>
      <c r="J92" s="21">
        <f t="shared" si="14"/>
        <v>4</v>
      </c>
      <c r="K92" s="20">
        <f t="shared" si="15"/>
        <v>128.45769013400411</v>
      </c>
      <c r="L92" s="20">
        <f t="shared" si="16"/>
        <v>127.49223045661009</v>
      </c>
      <c r="M92" s="20">
        <f t="shared" si="17"/>
        <v>129.00183390096933</v>
      </c>
      <c r="N92" s="20">
        <f t="shared" si="18"/>
        <v>139.63699763432055</v>
      </c>
      <c r="O92" s="8">
        <f t="shared" si="19"/>
        <v>128.31725149719452</v>
      </c>
      <c r="P92" s="19">
        <f t="shared" si="20"/>
        <v>6.2970503049549154E-2</v>
      </c>
    </row>
    <row r="93" spans="1:16" s="8" customFormat="1" ht="12.75" x14ac:dyDescent="0.2">
      <c r="A93" s="39" t="s">
        <v>22</v>
      </c>
      <c r="B93" s="5"/>
      <c r="C93" s="10"/>
      <c r="D93" s="39" t="s">
        <v>121</v>
      </c>
      <c r="E93" s="39" t="s">
        <v>49</v>
      </c>
      <c r="F93" s="39"/>
      <c r="G93" s="40">
        <v>6.1782407407407404E-2</v>
      </c>
      <c r="H93" s="40">
        <v>5.6469907407407406E-2</v>
      </c>
      <c r="I93" s="40">
        <v>6.6388888888888886E-2</v>
      </c>
      <c r="J93" s="21">
        <f t="shared" si="14"/>
        <v>3</v>
      </c>
      <c r="K93" s="20" t="str">
        <f t="shared" si="15"/>
        <v/>
      </c>
      <c r="L93" s="20">
        <f t="shared" si="16"/>
        <v>127.61176189337795</v>
      </c>
      <c r="M93" s="20">
        <f t="shared" si="17"/>
        <v>127.82289756353155</v>
      </c>
      <c r="N93" s="20">
        <f t="shared" si="18"/>
        <v>129.62478872985889</v>
      </c>
      <c r="O93" s="8">
        <f t="shared" si="19"/>
        <v>128.35314939558947</v>
      </c>
      <c r="P93" s="19">
        <f t="shared" si="20"/>
        <v>6.2988119610798532E-2</v>
      </c>
    </row>
    <row r="94" spans="1:16" s="8" customFormat="1" ht="12.75" x14ac:dyDescent="0.2">
      <c r="A94" s="39" t="s">
        <v>23</v>
      </c>
      <c r="B94" s="5"/>
      <c r="C94" s="10"/>
      <c r="D94" s="39" t="s">
        <v>168</v>
      </c>
      <c r="E94" s="39" t="s">
        <v>48</v>
      </c>
      <c r="F94" s="40">
        <v>5.9675925925925931E-2</v>
      </c>
      <c r="G94" s="40">
        <v>6.174768518518519E-2</v>
      </c>
      <c r="H94" s="40">
        <v>5.7060185185185186E-2</v>
      </c>
      <c r="I94" s="40">
        <v>6.6886574074074071E-2</v>
      </c>
      <c r="J94" s="21">
        <f t="shared" si="14"/>
        <v>4</v>
      </c>
      <c r="K94" s="20">
        <f t="shared" si="15"/>
        <v>129.4687214198272</v>
      </c>
      <c r="L94" s="20">
        <f t="shared" si="16"/>
        <v>127.54004303131723</v>
      </c>
      <c r="M94" s="20">
        <f t="shared" si="17"/>
        <v>129.1590254126277</v>
      </c>
      <c r="N94" s="20">
        <f t="shared" si="18"/>
        <v>130.93834776114969</v>
      </c>
      <c r="O94" s="8">
        <f t="shared" si="19"/>
        <v>128.7225966212574</v>
      </c>
      <c r="P94" s="19">
        <f t="shared" si="20"/>
        <v>6.3169422415987428E-2</v>
      </c>
    </row>
    <row r="95" spans="1:16" s="8" customFormat="1" ht="12.75" x14ac:dyDescent="0.2">
      <c r="A95" s="39" t="s">
        <v>22</v>
      </c>
      <c r="D95" s="39" t="s">
        <v>149</v>
      </c>
      <c r="E95" s="39"/>
      <c r="F95" s="40">
        <v>6.0162037037037042E-2</v>
      </c>
      <c r="G95" s="40">
        <v>6.1875000000000006E-2</v>
      </c>
      <c r="H95" s="40">
        <v>5.6597222222222222E-2</v>
      </c>
      <c r="I95" s="39"/>
      <c r="J95" s="21">
        <f t="shared" si="14"/>
        <v>3</v>
      </c>
      <c r="K95" s="20">
        <f t="shared" si="15"/>
        <v>130.84141600301351</v>
      </c>
      <c r="L95" s="20">
        <f t="shared" si="16"/>
        <v>127.80301219220655</v>
      </c>
      <c r="M95" s="20">
        <f t="shared" si="17"/>
        <v>128.1110820015719</v>
      </c>
      <c r="N95" s="20" t="str">
        <f t="shared" si="18"/>
        <v/>
      </c>
      <c r="O95" s="8">
        <f t="shared" si="19"/>
        <v>128.91850339893065</v>
      </c>
      <c r="P95" s="19">
        <f t="shared" si="20"/>
        <v>6.3265561853178942E-2</v>
      </c>
    </row>
    <row r="96" spans="1:16" s="8" customFormat="1" ht="12.75" x14ac:dyDescent="0.2">
      <c r="A96" s="39" t="s">
        <v>21</v>
      </c>
      <c r="B96" s="5"/>
      <c r="C96" s="10"/>
      <c r="D96" s="39" t="s">
        <v>108</v>
      </c>
      <c r="E96" s="39" t="s">
        <v>25</v>
      </c>
      <c r="F96" s="40">
        <v>5.9236111111111107E-2</v>
      </c>
      <c r="G96" s="40">
        <v>6.1226851851851859E-2</v>
      </c>
      <c r="H96" s="40">
        <v>5.8645833333333335E-2</v>
      </c>
      <c r="I96" s="40">
        <v>6.7407407407407416E-2</v>
      </c>
      <c r="J96" s="21">
        <f t="shared" si="14"/>
        <v>4</v>
      </c>
      <c r="K96" s="20">
        <f t="shared" si="15"/>
        <v>128.22964615184137</v>
      </c>
      <c r="L96" s="20">
        <f t="shared" si="16"/>
        <v>126.46426010040641</v>
      </c>
      <c r="M96" s="20">
        <f t="shared" si="17"/>
        <v>132.74823159549382</v>
      </c>
      <c r="N96" s="20">
        <f t="shared" si="18"/>
        <v>132.31667029809086</v>
      </c>
      <c r="O96" s="8">
        <f t="shared" si="19"/>
        <v>129.00352551677955</v>
      </c>
      <c r="P96" s="19">
        <f t="shared" si="20"/>
        <v>6.3307285670271454E-2</v>
      </c>
    </row>
    <row r="97" spans="1:16" s="8" customFormat="1" ht="12.75" x14ac:dyDescent="0.2">
      <c r="A97" s="39" t="s">
        <v>23</v>
      </c>
      <c r="B97" s="5"/>
      <c r="C97" s="10"/>
      <c r="D97" s="39" t="s">
        <v>169</v>
      </c>
      <c r="E97" s="39" t="s">
        <v>25</v>
      </c>
      <c r="F97" s="40">
        <v>6.0370370370370373E-2</v>
      </c>
      <c r="G97" s="40">
        <v>6.2118055555555551E-2</v>
      </c>
      <c r="H97" s="40">
        <v>5.7037037037037032E-2</v>
      </c>
      <c r="I97" s="40">
        <v>6.6400462962962967E-2</v>
      </c>
      <c r="J97" s="21">
        <f t="shared" si="14"/>
        <v>4</v>
      </c>
      <c r="K97" s="20">
        <f t="shared" si="15"/>
        <v>131.43073462291238</v>
      </c>
      <c r="L97" s="20">
        <f t="shared" si="16"/>
        <v>128.30504422663159</v>
      </c>
      <c r="M97" s="20">
        <f t="shared" si="17"/>
        <v>129.10662824207492</v>
      </c>
      <c r="N97" s="20">
        <f t="shared" si="18"/>
        <v>129.65529758680987</v>
      </c>
      <c r="O97" s="8">
        <f t="shared" si="19"/>
        <v>129.02232335183879</v>
      </c>
      <c r="P97" s="19">
        <f t="shared" si="20"/>
        <v>6.3316510533772741E-2</v>
      </c>
    </row>
    <row r="98" spans="1:16" s="8" customFormat="1" ht="12.75" x14ac:dyDescent="0.2">
      <c r="A98" s="39" t="s">
        <v>24</v>
      </c>
      <c r="B98" s="1"/>
      <c r="C98" s="1"/>
      <c r="D98" s="39" t="s">
        <v>178</v>
      </c>
      <c r="E98" s="39" t="s">
        <v>65</v>
      </c>
      <c r="F98" s="40">
        <v>6.1203703703703705E-2</v>
      </c>
      <c r="G98" s="40">
        <v>6.2071759259259257E-2</v>
      </c>
      <c r="H98" s="40">
        <v>5.7326388888888892E-2</v>
      </c>
      <c r="I98" s="40">
        <v>6.6493055555555555E-2</v>
      </c>
      <c r="J98" s="21">
        <f t="shared" si="14"/>
        <v>4</v>
      </c>
      <c r="K98" s="20">
        <f t="shared" si="15"/>
        <v>133.7940986868818</v>
      </c>
      <c r="L98" s="20">
        <f t="shared" si="16"/>
        <v>128.20941907721729</v>
      </c>
      <c r="M98" s="20">
        <f t="shared" si="17"/>
        <v>129.7615928739848</v>
      </c>
      <c r="N98" s="20">
        <f t="shared" si="18"/>
        <v>129.89943543243947</v>
      </c>
      <c r="O98" s="8">
        <f t="shared" si="19"/>
        <v>129.29014912788051</v>
      </c>
      <c r="P98" s="19">
        <f t="shared" si="20"/>
        <v>6.3447943553496922E-2</v>
      </c>
    </row>
    <row r="99" spans="1:16" s="8" customFormat="1" ht="12.75" x14ac:dyDescent="0.2">
      <c r="A99" s="39" t="s">
        <v>20</v>
      </c>
      <c r="B99" s="5"/>
      <c r="C99" s="10"/>
      <c r="D99" s="39" t="s">
        <v>84</v>
      </c>
      <c r="E99" s="39" t="s">
        <v>25</v>
      </c>
      <c r="F99" s="40">
        <v>5.4178240740740735E-2</v>
      </c>
      <c r="G99" s="40">
        <v>6.0034722222222225E-2</v>
      </c>
      <c r="H99" s="39"/>
      <c r="I99" s="40">
        <v>7.4305555555555555E-2</v>
      </c>
      <c r="J99" s="21">
        <f t="shared" si="14"/>
        <v>3</v>
      </c>
      <c r="K99" s="20">
        <f t="shared" si="15"/>
        <v>114.18217496762541</v>
      </c>
      <c r="L99" s="20">
        <f t="shared" si="16"/>
        <v>124.00191250298829</v>
      </c>
      <c r="M99" s="20" t="str">
        <f t="shared" si="17"/>
        <v/>
      </c>
      <c r="N99" s="20">
        <f t="shared" si="18"/>
        <v>150.91694556736138</v>
      </c>
      <c r="O99" s="8">
        <f t="shared" si="19"/>
        <v>129.70034434599168</v>
      </c>
      <c r="P99" s="19">
        <f t="shared" si="20"/>
        <v>6.364924305868111E-2</v>
      </c>
    </row>
    <row r="100" spans="1:16" s="8" customFormat="1" ht="12.75" x14ac:dyDescent="0.2">
      <c r="A100" s="39" t="s">
        <v>21</v>
      </c>
      <c r="B100" s="5"/>
      <c r="C100" s="10"/>
      <c r="D100" s="39" t="s">
        <v>106</v>
      </c>
      <c r="E100" s="39"/>
      <c r="F100" s="40">
        <v>6.3773148148148148E-2</v>
      </c>
      <c r="G100" s="40">
        <v>6.1192129629629631E-2</v>
      </c>
      <c r="H100" s="40">
        <v>5.9745370370370372E-2</v>
      </c>
      <c r="I100" s="40">
        <v>6.6631944444444438E-2</v>
      </c>
      <c r="J100" s="21">
        <f t="shared" si="14"/>
        <v>4</v>
      </c>
      <c r="K100" s="20">
        <f t="shared" si="15"/>
        <v>141.14163899347975</v>
      </c>
      <c r="L100" s="20">
        <f t="shared" si="16"/>
        <v>126.39254123834569</v>
      </c>
      <c r="M100" s="20">
        <f t="shared" si="17"/>
        <v>135.23709719675136</v>
      </c>
      <c r="N100" s="20">
        <f t="shared" si="18"/>
        <v>130.26586532415442</v>
      </c>
      <c r="O100" s="8">
        <f t="shared" si="19"/>
        <v>130.63183458641717</v>
      </c>
      <c r="P100" s="19">
        <f t="shared" si="20"/>
        <v>6.410636326926028E-2</v>
      </c>
    </row>
    <row r="101" spans="1:16" s="8" customFormat="1" ht="12.75" x14ac:dyDescent="0.2">
      <c r="A101" s="39" t="s">
        <v>23</v>
      </c>
      <c r="D101" s="39" t="s">
        <v>156</v>
      </c>
      <c r="E101" s="39" t="s">
        <v>25</v>
      </c>
      <c r="F101" s="39"/>
      <c r="G101" s="40">
        <v>6.2210648148148147E-2</v>
      </c>
      <c r="H101" s="40">
        <v>5.6550925925925921E-2</v>
      </c>
      <c r="I101" s="40">
        <v>6.9236111111111109E-2</v>
      </c>
      <c r="J101" s="21">
        <f t="shared" ref="J101:J118" si="21">COUNT(F101:I101)</f>
        <v>3</v>
      </c>
      <c r="K101" s="20" t="str">
        <f t="shared" ref="K101:K118" si="22">IF(F101="","",((F101/$K$2)^$K$3)*100)</f>
        <v/>
      </c>
      <c r="L101" s="20">
        <f t="shared" ref="L101:L118" si="23">IF(G101="","",((G101/$L$2)^$L$3)*100)</f>
        <v>128.4962945254602</v>
      </c>
      <c r="M101" s="20">
        <f t="shared" ref="M101:M118" si="24">IF(H101="","",((H101/$M$2)^$M$3)*100)</f>
        <v>128.00628766046631</v>
      </c>
      <c r="N101" s="20">
        <f t="shared" ref="N101:N118" si="25">IF(I101="","",((I101/$N$2)^$N$3)*100)</f>
        <v>137.18555061398087</v>
      </c>
      <c r="O101" s="8">
        <f t="shared" ref="O101:O118" si="26">(SMALL(K101:N101,1)+SMALL(K101:N101,2)+SMALL(K101:N101,3))/3</f>
        <v>131.22937759996913</v>
      </c>
      <c r="P101" s="19">
        <f t="shared" ref="P101:P118" si="27">$O$2*O101/100</f>
        <v>6.4399601970355227E-2</v>
      </c>
    </row>
    <row r="102" spans="1:16" s="8" customFormat="1" ht="12.75" x14ac:dyDescent="0.2">
      <c r="A102" s="38" t="s">
        <v>17</v>
      </c>
      <c r="B102" s="5"/>
      <c r="C102" s="10"/>
      <c r="D102" s="38" t="s">
        <v>68</v>
      </c>
      <c r="E102" s="38" t="s">
        <v>26</v>
      </c>
      <c r="F102" s="40">
        <v>5.9895833333333336E-2</v>
      </c>
      <c r="G102" s="40">
        <v>6.2789351851851846E-2</v>
      </c>
      <c r="H102" s="40">
        <v>5.9791666666666667E-2</v>
      </c>
      <c r="I102" s="39"/>
      <c r="J102" s="21">
        <f t="shared" si="21"/>
        <v>3</v>
      </c>
      <c r="K102" s="20">
        <f t="shared" si="22"/>
        <v>130.08928843715199</v>
      </c>
      <c r="L102" s="20">
        <f t="shared" si="23"/>
        <v>129.69160889313889</v>
      </c>
      <c r="M102" s="20">
        <f t="shared" si="24"/>
        <v>135.34189153785695</v>
      </c>
      <c r="N102" s="20" t="str">
        <f t="shared" si="25"/>
        <v/>
      </c>
      <c r="O102" s="8">
        <f t="shared" si="26"/>
        <v>131.70759628938262</v>
      </c>
      <c r="P102" s="19">
        <f t="shared" si="27"/>
        <v>6.4634283364234074E-2</v>
      </c>
    </row>
    <row r="103" spans="1:16" s="8" customFormat="1" ht="12.75" x14ac:dyDescent="0.2">
      <c r="A103" s="39" t="s">
        <v>21</v>
      </c>
      <c r="D103" s="39" t="s">
        <v>116</v>
      </c>
      <c r="E103" s="39" t="s">
        <v>36</v>
      </c>
      <c r="F103" s="40">
        <v>6.0625000000000005E-2</v>
      </c>
      <c r="G103" s="39"/>
      <c r="H103" s="40">
        <v>5.7199074074074076E-2</v>
      </c>
      <c r="I103" s="40">
        <v>6.9791666666666669E-2</v>
      </c>
      <c r="J103" s="21">
        <f t="shared" si="21"/>
        <v>3</v>
      </c>
      <c r="K103" s="20">
        <f t="shared" si="22"/>
        <v>132.15184175949</v>
      </c>
      <c r="L103" s="20" t="str">
        <f t="shared" si="23"/>
        <v/>
      </c>
      <c r="M103" s="20">
        <f t="shared" si="24"/>
        <v>129.47340843594444</v>
      </c>
      <c r="N103" s="20">
        <f t="shared" si="25"/>
        <v>138.67369587828392</v>
      </c>
      <c r="O103" s="8">
        <f t="shared" si="26"/>
        <v>133.43298202457279</v>
      </c>
      <c r="P103" s="19">
        <f t="shared" si="27"/>
        <v>6.5481000437984799E-2</v>
      </c>
    </row>
    <row r="104" spans="1:16" s="8" customFormat="1" ht="12.75" x14ac:dyDescent="0.2">
      <c r="A104" s="39" t="s">
        <v>22</v>
      </c>
      <c r="D104" s="39" t="s">
        <v>140</v>
      </c>
      <c r="E104" s="39" t="s">
        <v>36</v>
      </c>
      <c r="F104" s="40">
        <v>6.3321759259259258E-2</v>
      </c>
      <c r="G104" s="40">
        <v>6.2986111111111118E-2</v>
      </c>
      <c r="H104" s="39"/>
      <c r="I104" s="40">
        <v>6.7152777777777783E-2</v>
      </c>
      <c r="J104" s="21">
        <f t="shared" si="21"/>
        <v>3</v>
      </c>
      <c r="K104" s="20">
        <f t="shared" si="22"/>
        <v>139.84431212056464</v>
      </c>
      <c r="L104" s="20">
        <f t="shared" si="23"/>
        <v>130.09801577814966</v>
      </c>
      <c r="M104" s="20" t="str">
        <f t="shared" si="24"/>
        <v/>
      </c>
      <c r="N104" s="20">
        <f t="shared" si="25"/>
        <v>131.64235622693025</v>
      </c>
      <c r="O104" s="8">
        <f t="shared" si="26"/>
        <v>133.86156137521485</v>
      </c>
      <c r="P104" s="19">
        <f t="shared" si="27"/>
        <v>6.5691321785985066E-2</v>
      </c>
    </row>
    <row r="105" spans="1:16" s="8" customFormat="1" ht="12.75" x14ac:dyDescent="0.2">
      <c r="A105" s="39" t="s">
        <v>23</v>
      </c>
      <c r="B105" s="5"/>
      <c r="C105" s="10"/>
      <c r="D105" s="39" t="s">
        <v>154</v>
      </c>
      <c r="E105" s="39" t="s">
        <v>58</v>
      </c>
      <c r="F105" s="39"/>
      <c r="G105" s="40">
        <v>6.2210648148148147E-2</v>
      </c>
      <c r="H105" s="40">
        <v>5.8900462962962967E-2</v>
      </c>
      <c r="I105" s="40">
        <v>7.2256944444444443E-2</v>
      </c>
      <c r="J105" s="21">
        <f t="shared" si="21"/>
        <v>3</v>
      </c>
      <c r="K105" s="20" t="str">
        <f t="shared" si="22"/>
        <v/>
      </c>
      <c r="L105" s="20">
        <f t="shared" si="23"/>
        <v>128.4962945254602</v>
      </c>
      <c r="M105" s="20">
        <f t="shared" si="24"/>
        <v>133.32460047157454</v>
      </c>
      <c r="N105" s="20">
        <f t="shared" si="25"/>
        <v>145.3271380895319</v>
      </c>
      <c r="O105" s="8">
        <f t="shared" si="26"/>
        <v>135.71601102885555</v>
      </c>
      <c r="P105" s="19">
        <f t="shared" si="27"/>
        <v>6.660137578267912E-2</v>
      </c>
    </row>
    <row r="106" spans="1:16" s="8" customFormat="1" ht="12.75" x14ac:dyDescent="0.2">
      <c r="A106" s="39" t="s">
        <v>23</v>
      </c>
      <c r="B106" s="5"/>
      <c r="C106" s="10"/>
      <c r="D106" s="39" t="s">
        <v>174</v>
      </c>
      <c r="E106" s="39"/>
      <c r="F106" s="40">
        <v>6.2291666666666669E-2</v>
      </c>
      <c r="G106" s="40">
        <v>6.6516203703703702E-2</v>
      </c>
      <c r="H106" s="40">
        <v>6.21875E-2</v>
      </c>
      <c r="I106" s="40">
        <v>7.1030092592592589E-2</v>
      </c>
      <c r="J106" s="21">
        <f t="shared" si="21"/>
        <v>4</v>
      </c>
      <c r="K106" s="20">
        <f t="shared" si="22"/>
        <v>136.8941467780474</v>
      </c>
      <c r="L106" s="20">
        <f t="shared" si="23"/>
        <v>137.38943342098969</v>
      </c>
      <c r="M106" s="20">
        <f t="shared" si="24"/>
        <v>140.76499869007071</v>
      </c>
      <c r="N106" s="20">
        <f t="shared" si="25"/>
        <v>142.00593163977723</v>
      </c>
      <c r="O106" s="8">
        <f t="shared" si="26"/>
        <v>138.34952629636928</v>
      </c>
      <c r="P106" s="19">
        <f t="shared" si="27"/>
        <v>6.7893749015810856E-2</v>
      </c>
    </row>
    <row r="107" spans="1:16" s="8" customFormat="1" ht="12.75" x14ac:dyDescent="0.2">
      <c r="A107" s="39" t="s">
        <v>21</v>
      </c>
      <c r="D107" s="39" t="s">
        <v>105</v>
      </c>
      <c r="E107" s="39" t="s">
        <v>42</v>
      </c>
      <c r="F107" s="40">
        <v>6.6631944444444438E-2</v>
      </c>
      <c r="G107" s="39"/>
      <c r="H107" s="40">
        <v>6.2152777777777779E-2</v>
      </c>
      <c r="I107" s="40">
        <v>7.0925925925925934E-2</v>
      </c>
      <c r="J107" s="21">
        <f t="shared" si="21"/>
        <v>3</v>
      </c>
      <c r="K107" s="20">
        <f t="shared" si="22"/>
        <v>149.42152899013351</v>
      </c>
      <c r="L107" s="20" t="str">
        <f t="shared" si="23"/>
        <v/>
      </c>
      <c r="M107" s="20">
        <f t="shared" si="24"/>
        <v>140.68640293424153</v>
      </c>
      <c r="N107" s="20">
        <f t="shared" si="25"/>
        <v>141.72486122604695</v>
      </c>
      <c r="O107" s="8">
        <f t="shared" si="26"/>
        <v>143.94426438347401</v>
      </c>
      <c r="P107" s="19">
        <f t="shared" si="27"/>
        <v>7.0639314928927069E-2</v>
      </c>
    </row>
    <row r="108" spans="1:16" s="8" customFormat="1" ht="12.75" x14ac:dyDescent="0.2">
      <c r="A108" s="39" t="s">
        <v>23</v>
      </c>
      <c r="B108" s="5"/>
      <c r="C108" s="10"/>
      <c r="D108" s="39" t="s">
        <v>170</v>
      </c>
      <c r="E108" s="39" t="s">
        <v>61</v>
      </c>
      <c r="F108" s="40">
        <v>6.9722222222222227E-2</v>
      </c>
      <c r="G108" s="40">
        <v>6.761574074074074E-2</v>
      </c>
      <c r="H108" s="40">
        <v>6.6724537037037041E-2</v>
      </c>
      <c r="I108" s="40">
        <v>7.2442129629629634E-2</v>
      </c>
      <c r="J108" s="21">
        <f t="shared" si="21"/>
        <v>4</v>
      </c>
      <c r="K108" s="20">
        <f t="shared" si="22"/>
        <v>158.49243216350109</v>
      </c>
      <c r="L108" s="20">
        <f t="shared" si="23"/>
        <v>139.66053071957924</v>
      </c>
      <c r="M108" s="20">
        <f t="shared" si="24"/>
        <v>151.0348441184176</v>
      </c>
      <c r="N108" s="20">
        <f t="shared" si="25"/>
        <v>145.8301772181967</v>
      </c>
      <c r="O108" s="8">
        <f t="shared" si="26"/>
        <v>145.5085173520645</v>
      </c>
      <c r="P108" s="19">
        <f t="shared" si="27"/>
        <v>7.140695758943906E-2</v>
      </c>
    </row>
    <row r="109" spans="1:16" s="8" customFormat="1" ht="12.75" x14ac:dyDescent="0.2">
      <c r="A109" s="39" t="s">
        <v>21</v>
      </c>
      <c r="B109" s="17"/>
      <c r="C109" s="15"/>
      <c r="D109" s="39" t="s">
        <v>114</v>
      </c>
      <c r="E109" s="39"/>
      <c r="F109" s="40">
        <v>6.6608796296296291E-2</v>
      </c>
      <c r="G109" s="40">
        <v>7.0902777777777773E-2</v>
      </c>
      <c r="H109" s="40">
        <v>6.2557870370370375E-2</v>
      </c>
      <c r="I109" s="40">
        <v>7.6076388888888888E-2</v>
      </c>
      <c r="J109" s="21">
        <f t="shared" si="21"/>
        <v>4</v>
      </c>
      <c r="K109" s="20">
        <f t="shared" si="22"/>
        <v>149.35405014194464</v>
      </c>
      <c r="L109" s="20">
        <f t="shared" si="23"/>
        <v>146.44991632799423</v>
      </c>
      <c r="M109" s="20">
        <f t="shared" si="24"/>
        <v>141.60335341891536</v>
      </c>
      <c r="N109" s="20">
        <f t="shared" si="25"/>
        <v>155.79252728422637</v>
      </c>
      <c r="O109" s="8">
        <f t="shared" si="26"/>
        <v>145.80243996295141</v>
      </c>
      <c r="P109" s="19">
        <f t="shared" si="27"/>
        <v>7.1551197389226162E-2</v>
      </c>
    </row>
    <row r="110" spans="1:16" s="8" customFormat="1" ht="12.75" x14ac:dyDescent="0.2">
      <c r="A110" s="39" t="s">
        <v>22</v>
      </c>
      <c r="B110" s="16"/>
      <c r="C110" s="15"/>
      <c r="D110" s="39" t="s">
        <v>152</v>
      </c>
      <c r="E110" s="39"/>
      <c r="F110" s="40">
        <v>6.6469907407407408E-2</v>
      </c>
      <c r="G110" s="40">
        <v>6.9930555555555551E-2</v>
      </c>
      <c r="H110" s="40">
        <v>6.537037037037037E-2</v>
      </c>
      <c r="I110" s="40">
        <v>7.2662037037037039E-2</v>
      </c>
      <c r="J110" s="21">
        <f t="shared" si="21"/>
        <v>4</v>
      </c>
      <c r="K110" s="20">
        <f t="shared" si="22"/>
        <v>148.94932484328766</v>
      </c>
      <c r="L110" s="20">
        <f t="shared" si="23"/>
        <v>144.44178819029403</v>
      </c>
      <c r="M110" s="20">
        <f t="shared" si="24"/>
        <v>147.96960964107936</v>
      </c>
      <c r="N110" s="20">
        <f t="shared" si="25"/>
        <v>146.42812095494656</v>
      </c>
      <c r="O110" s="8">
        <f t="shared" si="26"/>
        <v>146.27983959544</v>
      </c>
      <c r="P110" s="19">
        <f t="shared" si="27"/>
        <v>7.1785476838502962E-2</v>
      </c>
    </row>
    <row r="111" spans="1:16" s="8" customFormat="1" ht="12.75" x14ac:dyDescent="0.2">
      <c r="A111" s="39" t="s">
        <v>21</v>
      </c>
      <c r="B111" s="16"/>
      <c r="C111" s="15"/>
      <c r="D111" s="39" t="s">
        <v>113</v>
      </c>
      <c r="E111" s="39" t="s">
        <v>46</v>
      </c>
      <c r="F111" s="40">
        <v>6.7337962962962961E-2</v>
      </c>
      <c r="G111" s="40">
        <v>7.6365740740740748E-2</v>
      </c>
      <c r="H111" s="40">
        <v>6.2546296296296294E-2</v>
      </c>
      <c r="I111" s="40">
        <v>7.2812500000000002E-2</v>
      </c>
      <c r="J111" s="21">
        <f t="shared" si="21"/>
        <v>4</v>
      </c>
      <c r="K111" s="20">
        <f t="shared" si="22"/>
        <v>151.48300433102082</v>
      </c>
      <c r="L111" s="20">
        <f t="shared" si="23"/>
        <v>157.73368395888119</v>
      </c>
      <c r="M111" s="20">
        <f t="shared" si="24"/>
        <v>141.57715483363896</v>
      </c>
      <c r="N111" s="20">
        <f t="shared" si="25"/>
        <v>146.83760555919554</v>
      </c>
      <c r="O111" s="8">
        <f t="shared" si="26"/>
        <v>146.63258824128511</v>
      </c>
      <c r="P111" s="19">
        <f t="shared" si="27"/>
        <v>7.1958584970260281E-2</v>
      </c>
    </row>
    <row r="112" spans="1:16" s="8" customFormat="1" ht="12.75" x14ac:dyDescent="0.2">
      <c r="A112" s="39" t="s">
        <v>22</v>
      </c>
      <c r="D112" s="39" t="s">
        <v>150</v>
      </c>
      <c r="E112" s="39" t="s">
        <v>57</v>
      </c>
      <c r="F112" s="40">
        <v>6.7812499999999998E-2</v>
      </c>
      <c r="G112" s="40">
        <v>7.0150462962962956E-2</v>
      </c>
      <c r="H112" s="40">
        <v>6.4444444444444443E-2</v>
      </c>
      <c r="I112" s="40">
        <v>7.7743055555555551E-2</v>
      </c>
      <c r="J112" s="21">
        <f t="shared" si="21"/>
        <v>4</v>
      </c>
      <c r="K112" s="20">
        <f t="shared" si="22"/>
        <v>152.87223859063818</v>
      </c>
      <c r="L112" s="20">
        <f t="shared" si="23"/>
        <v>144.89600765001194</v>
      </c>
      <c r="M112" s="20">
        <f t="shared" si="24"/>
        <v>145.87372281896776</v>
      </c>
      <c r="N112" s="20">
        <f t="shared" si="25"/>
        <v>160.41775682851684</v>
      </c>
      <c r="O112" s="8">
        <f t="shared" si="26"/>
        <v>147.88065635320595</v>
      </c>
      <c r="P112" s="19">
        <f t="shared" si="27"/>
        <v>7.2571062839999215E-2</v>
      </c>
    </row>
    <row r="113" spans="1:16" s="8" customFormat="1" ht="12.75" x14ac:dyDescent="0.2">
      <c r="A113" s="39" t="s">
        <v>21</v>
      </c>
      <c r="B113" s="5"/>
      <c r="C113" s="10"/>
      <c r="D113" s="39" t="s">
        <v>117</v>
      </c>
      <c r="E113" s="39" t="s">
        <v>26</v>
      </c>
      <c r="F113" s="40">
        <v>6.7372685185185188E-2</v>
      </c>
      <c r="G113" s="40">
        <v>6.8159722222222219E-2</v>
      </c>
      <c r="H113" s="40">
        <v>6.8020833333333336E-2</v>
      </c>
      <c r="I113" s="39"/>
      <c r="J113" s="21">
        <f t="shared" si="21"/>
        <v>3</v>
      </c>
      <c r="K113" s="20">
        <f t="shared" si="22"/>
        <v>151.58455630871944</v>
      </c>
      <c r="L113" s="20">
        <f t="shared" si="23"/>
        <v>140.78412622519721</v>
      </c>
      <c r="M113" s="20">
        <f t="shared" si="24"/>
        <v>153.96908566937384</v>
      </c>
      <c r="N113" s="20" t="str">
        <f t="shared" si="25"/>
        <v/>
      </c>
      <c r="O113" s="8">
        <f t="shared" si="26"/>
        <v>148.7792560677635</v>
      </c>
      <c r="P113" s="19">
        <f t="shared" si="27"/>
        <v>7.3012042329550608E-2</v>
      </c>
    </row>
    <row r="114" spans="1:16" ht="12.75" x14ac:dyDescent="0.2">
      <c r="A114" s="39" t="s">
        <v>23</v>
      </c>
      <c r="B114" s="5"/>
      <c r="C114" s="10"/>
      <c r="D114" s="39" t="s">
        <v>176</v>
      </c>
      <c r="E114" s="39"/>
      <c r="F114" s="40">
        <v>7.1180555555555566E-2</v>
      </c>
      <c r="G114" s="40">
        <v>7.0324074074074081E-2</v>
      </c>
      <c r="H114" s="39"/>
      <c r="I114" s="40">
        <v>7.513888888888888E-2</v>
      </c>
      <c r="J114" s="21">
        <f t="shared" si="21"/>
        <v>3</v>
      </c>
      <c r="K114" s="20">
        <f t="shared" si="22"/>
        <v>162.8154929029414</v>
      </c>
      <c r="L114" s="20">
        <f t="shared" si="23"/>
        <v>145.25460196031557</v>
      </c>
      <c r="M114" s="20" t="str">
        <f t="shared" si="24"/>
        <v/>
      </c>
      <c r="N114" s="20">
        <f t="shared" si="25"/>
        <v>153.2063298897595</v>
      </c>
      <c r="O114" s="8">
        <f t="shared" si="26"/>
        <v>153.75880825100549</v>
      </c>
      <c r="P114" s="19">
        <f t="shared" si="27"/>
        <v>7.5455711456511962E-2</v>
      </c>
    </row>
    <row r="115" spans="1:16" ht="12.75" x14ac:dyDescent="0.2">
      <c r="A115" s="38" t="s">
        <v>18</v>
      </c>
      <c r="B115" s="5"/>
      <c r="C115" s="10"/>
      <c r="D115" s="38" t="s">
        <v>69</v>
      </c>
      <c r="E115" s="38"/>
      <c r="F115" s="40">
        <v>7.1990740740740744E-2</v>
      </c>
      <c r="G115" s="40">
        <v>7.0416666666666669E-2</v>
      </c>
      <c r="H115" s="40">
        <v>6.8240740740740741E-2</v>
      </c>
      <c r="I115" s="39"/>
      <c r="J115" s="21">
        <f t="shared" si="21"/>
        <v>3</v>
      </c>
      <c r="K115" s="20">
        <f t="shared" si="22"/>
        <v>165.22873501082898</v>
      </c>
      <c r="L115" s="20">
        <f t="shared" si="23"/>
        <v>145.44585225914415</v>
      </c>
      <c r="M115" s="20">
        <f t="shared" si="24"/>
        <v>154.46685878962535</v>
      </c>
      <c r="N115" s="20" t="str">
        <f t="shared" si="25"/>
        <v/>
      </c>
      <c r="O115" s="8">
        <f t="shared" si="26"/>
        <v>155.04714868653284</v>
      </c>
      <c r="P115" s="19">
        <f t="shared" si="27"/>
        <v>7.6087952596168892E-2</v>
      </c>
    </row>
    <row r="116" spans="1:16" ht="12.75" x14ac:dyDescent="0.2">
      <c r="A116" s="39" t="s">
        <v>21</v>
      </c>
      <c r="B116" s="16"/>
      <c r="C116" s="15"/>
      <c r="D116" s="39" t="s">
        <v>115</v>
      </c>
      <c r="E116" s="39"/>
      <c r="F116" s="40">
        <v>7.6354166666666667E-2</v>
      </c>
      <c r="G116" s="40">
        <v>7.300925925925926E-2</v>
      </c>
      <c r="H116" s="39"/>
      <c r="I116" s="40">
        <v>8.0312499999999995E-2</v>
      </c>
      <c r="J116" s="21">
        <f t="shared" si="21"/>
        <v>3</v>
      </c>
      <c r="K116" s="20">
        <f t="shared" si="22"/>
        <v>178.36453548166472</v>
      </c>
      <c r="L116" s="20">
        <f t="shared" si="23"/>
        <v>150.80086062634473</v>
      </c>
      <c r="M116" s="20" t="str">
        <f t="shared" si="24"/>
        <v/>
      </c>
      <c r="N116" s="20">
        <f t="shared" si="25"/>
        <v>167.61640319135304</v>
      </c>
      <c r="O116" s="8">
        <f t="shared" si="26"/>
        <v>165.59393309978748</v>
      </c>
      <c r="P116" s="19">
        <f t="shared" si="27"/>
        <v>8.126368939156238E-2</v>
      </c>
    </row>
    <row r="117" spans="1:16" ht="12.75" x14ac:dyDescent="0.2">
      <c r="A117" s="38" t="s">
        <v>19</v>
      </c>
      <c r="B117" s="5"/>
      <c r="C117" s="10"/>
      <c r="D117" s="38" t="s">
        <v>71</v>
      </c>
      <c r="E117" s="38" t="s">
        <v>25</v>
      </c>
      <c r="F117" s="40">
        <v>6.6458333333333341E-2</v>
      </c>
      <c r="G117" s="39"/>
      <c r="H117" s="40">
        <v>8.4722222222222213E-2</v>
      </c>
      <c r="I117" s="40">
        <v>0.10503472222222222</v>
      </c>
      <c r="J117" s="21">
        <f t="shared" si="21"/>
        <v>3</v>
      </c>
      <c r="K117" s="20">
        <f t="shared" si="22"/>
        <v>148.9156091781982</v>
      </c>
      <c r="L117" s="20" t="str">
        <f t="shared" si="23"/>
        <v/>
      </c>
      <c r="M117" s="20">
        <f t="shared" si="24"/>
        <v>191.7736442232119</v>
      </c>
      <c r="N117" s="20">
        <f t="shared" si="25"/>
        <v>240.80121532298105</v>
      </c>
      <c r="O117" s="8">
        <f t="shared" si="26"/>
        <v>193.8301562414637</v>
      </c>
      <c r="P117" s="19">
        <f t="shared" si="27"/>
        <v>9.5120354451829398E-2</v>
      </c>
    </row>
    <row r="118" spans="1:16" ht="12.75" x14ac:dyDescent="0.2">
      <c r="A118" s="38" t="s">
        <v>19</v>
      </c>
      <c r="B118" s="5"/>
      <c r="C118" s="10"/>
      <c r="D118" s="38" t="s">
        <v>70</v>
      </c>
      <c r="E118" s="38" t="s">
        <v>25</v>
      </c>
      <c r="F118" s="40">
        <v>9.0081018518518519E-2</v>
      </c>
      <c r="G118" s="39"/>
      <c r="H118" s="40">
        <v>8.8888888888888892E-2</v>
      </c>
      <c r="I118" s="40">
        <v>0.10516203703703704</v>
      </c>
      <c r="J118" s="21">
        <f t="shared" si="21"/>
        <v>3</v>
      </c>
      <c r="K118" s="20">
        <f t="shared" si="22"/>
        <v>221.13078997267169</v>
      </c>
      <c r="L118" s="20" t="str">
        <f t="shared" si="23"/>
        <v/>
      </c>
      <c r="M118" s="20">
        <f t="shared" si="24"/>
        <v>201.20513492271414</v>
      </c>
      <c r="N118" s="20">
        <f t="shared" si="25"/>
        <v>241.19533723728028</v>
      </c>
      <c r="O118" s="8">
        <f t="shared" si="26"/>
        <v>221.17708737755538</v>
      </c>
      <c r="P118" s="19">
        <f t="shared" si="27"/>
        <v>0.10854060769454106</v>
      </c>
    </row>
  </sheetData>
  <sortState ref="A5:Q118">
    <sortCondition ref="P5:P118"/>
  </sortState>
  <mergeCells count="1">
    <mergeCell ref="K1:N1"/>
  </mergeCells>
  <phoneticPr fontId="1" type="noConversion"/>
  <conditionalFormatting sqref="K5:N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K6:N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5:N11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Rittkarusell2013</vt:lpstr>
    </vt:vector>
  </TitlesOfParts>
  <Company>Halden Skiklubb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Steinar Mjølnerød</dc:creator>
  <cp:lastModifiedBy>Marius</cp:lastModifiedBy>
  <dcterms:created xsi:type="dcterms:W3CDTF">2009-05-26T08:51:33Z</dcterms:created>
  <dcterms:modified xsi:type="dcterms:W3CDTF">2015-07-12T20:31:39Z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